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C:\Users\153766\Documents\Projects\2019\TDMPointSystem\"/>
    </mc:Choice>
  </mc:AlternateContent>
  <xr:revisionPtr revIDLastSave="0" documentId="13_ncr:1_{F20B238F-0DA6-472C-8F74-EAED49D98EF5}" xr6:coauthVersionLast="36" xr6:coauthVersionMax="46" xr10:uidLastSave="{00000000-0000-0000-0000-000000000000}"/>
  <workbookProtection workbookAlgorithmName="SHA-512" workbookHashValue="Kh9C1otVpr/rBKofIJzQF6YbgOtul2JHH85o3ayjxKvJ7+yjtf6uJtZssmcw+IeSJHVGLYLUEXaDLQono2ikNQ==" workbookSaltValue="V6uQ5tCVH9AJybOri1cuKA==" workbookSpinCount="100000" lockStructure="1"/>
  <bookViews>
    <workbookView xWindow="-90" yWindow="-90" windowWidth="23235" windowHeight="12555" firstSheet="1" activeTab="1" xr2:uid="{B0C417DD-485B-46E8-A0D1-9199160559B1}"/>
  </bookViews>
  <sheets>
    <sheet name="Web Tool Logic - for BTD review" sheetId="1" state="hidden" r:id="rId1"/>
    <sheet name="1. INSTRUCTIONS" sheetId="7" r:id="rId2"/>
    <sheet name="2. TDM POINT SYSTEM" sheetId="2" r:id="rId3"/>
    <sheet name="3. MOBILITY SCORES" sheetId="8" r:id="rId4"/>
    <sheet name="System Details" sheetId="6"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H38" i="2" l="1"/>
  <c r="E31" i="2" l="1"/>
  <c r="H34" i="2"/>
  <c r="H35" i="2"/>
  <c r="H29" i="2"/>
  <c r="H30" i="2"/>
  <c r="H28" i="2"/>
  <c r="H39" i="2"/>
  <c r="H31" i="2"/>
  <c r="H33" i="2"/>
  <c r="H32" i="2"/>
  <c r="H25" i="2"/>
  <c r="C8" i="2"/>
  <c r="H26" i="2"/>
  <c r="H27" i="2"/>
  <c r="H8" i="2"/>
  <c r="H7" i="2"/>
  <c r="H6" i="2"/>
  <c r="H37" i="2"/>
  <c r="H36" i="2"/>
  <c r="H21" i="2" l="1"/>
  <c r="H20" i="2"/>
  <c r="H19" i="2"/>
  <c r="H24" i="2"/>
  <c r="H23" i="2"/>
  <c r="D31" i="2" l="1"/>
  <c r="C31" i="2"/>
  <c r="O2" i="6"/>
  <c r="O4" i="6"/>
  <c r="N6" i="6"/>
  <c r="N5" i="6"/>
  <c r="N4" i="6"/>
  <c r="N3" i="6" l="1"/>
  <c r="O3" i="6" s="1"/>
  <c r="O7" i="6" s="1"/>
  <c r="H3" i="2" l="1"/>
  <c r="H4" i="2" s="1"/>
  <c r="H5" i="2" s="1"/>
</calcChain>
</file>

<file path=xl/sharedStrings.xml><?xml version="1.0" encoding="utf-8"?>
<sst xmlns="http://schemas.openxmlformats.org/spreadsheetml/2006/main" count="450" uniqueCount="263">
  <si>
    <t>Project Address</t>
  </si>
  <si>
    <t>Prompt</t>
  </si>
  <si>
    <t>User Input</t>
  </si>
  <si>
    <t>Note for BTD</t>
  </si>
  <si>
    <t>Address auto-fill?</t>
  </si>
  <si>
    <t>Overall Step</t>
  </si>
  <si>
    <t>Phase Step</t>
  </si>
  <si>
    <t>Phase</t>
  </si>
  <si>
    <t>Tool Output</t>
  </si>
  <si>
    <t>Mobility Score</t>
  </si>
  <si>
    <t>Land Use Mix</t>
  </si>
  <si>
    <t>User Input #2</t>
  </si>
  <si>
    <t>Option for additional land uses</t>
  </si>
  <si>
    <t>Project Details</t>
  </si>
  <si>
    <t>Baseline Strategy Selection</t>
  </si>
  <si>
    <t>Enter land use inputs</t>
  </si>
  <si>
    <t>Enter square footage by land use</t>
  </si>
  <si>
    <t>Enter project address</t>
  </si>
  <si>
    <t>Indicate "I don't know"</t>
  </si>
  <si>
    <t>Points auto-accumulate on screen</t>
  </si>
  <si>
    <t>Baseline strategies are required for all Article 80 development projects taking place in the City of Boston, unless achievement of a particular measure is not possible. If you are unsure about a strategy's applicability to your project, select "I don't know"</t>
  </si>
  <si>
    <t>Elective Strategy Selection</t>
  </si>
  <si>
    <t>Mark or leave unmarked each elective strategy</t>
  </si>
  <si>
    <t>Impact Strategy Selection</t>
  </si>
  <si>
    <t>Mark or leave unmarked each impact strategy</t>
  </si>
  <si>
    <t>Max Parking Ratio by Land Use and TDM Point Requirement</t>
  </si>
  <si>
    <t>Each baseline strategy listed with available points. User is unable to advance unless all strategies have a response (including "I don't know")</t>
  </si>
  <si>
    <t>Parking Provision</t>
  </si>
  <si>
    <t>Enter project parking provision by land use type</t>
  </si>
  <si>
    <t>Maximum provided on-screen for each land use type.  User is unable to advance if parking provision is higher than maximum.</t>
  </si>
  <si>
    <t>(to be determined by BTD)</t>
  </si>
  <si>
    <t>Text disclaimer</t>
  </si>
  <si>
    <t>At least one of three impact strategies must be selected. These strategies show the greatest ability to achieve TDM Point System goals.</t>
  </si>
  <si>
    <t>Each impact strategy listed with available points and point ranges. If applicable, "Parking Reduction" strategy auto-fills based on "Parking Provision" inputs entered earlier. User is unable to advance unless at least one strategy has been selected.</t>
  </si>
  <si>
    <t>Select remaining TDM strategies until your project's TDM Point Requirement has been reached.</t>
  </si>
  <si>
    <t>TDM Strategy Selection</t>
  </si>
  <si>
    <t>Review and Submit</t>
  </si>
  <si>
    <t xml:space="preserve">All selections from previous phase listed on-screen. </t>
  </si>
  <si>
    <t>Confirm TDM strategies</t>
  </si>
  <si>
    <t>Review your TDM strategy selections. If you are ready to submit click"submit". You can use the back button to re-select strategies.</t>
  </si>
  <si>
    <t>Strategy Type</t>
  </si>
  <si>
    <t>Baseline</t>
  </si>
  <si>
    <t>Impact</t>
  </si>
  <si>
    <t>Elective</t>
  </si>
  <si>
    <t>Strategy</t>
  </si>
  <si>
    <t>Points</t>
  </si>
  <si>
    <t>Yes</t>
  </si>
  <si>
    <t>No</t>
  </si>
  <si>
    <t>Each elective strategy listed with available points and point ranges. All impact strategies listed in larger elective strategy context with previous selection indicated. Elective strategies grouped by "bicycling", "vehicle", and "other". User is unable to advance unless at least one impact strategy remains selected, at least one "bicycle" strategy has been selected, at least one "vehicle" strategy has been selected, and enough points to satisfy the TDM Points Requirement have been selected.</t>
  </si>
  <si>
    <t>Point Requirement Options</t>
  </si>
  <si>
    <t>Description</t>
  </si>
  <si>
    <t>TMA Membership</t>
  </si>
  <si>
    <t>On-Site TDM Coordinator</t>
  </si>
  <si>
    <t>Marketing</t>
  </si>
  <si>
    <t>Annual Events</t>
  </si>
  <si>
    <t>Emergency Ride Home</t>
  </si>
  <si>
    <t>Participation in MBTA Perq Program</t>
  </si>
  <si>
    <t>Unbundled, Market-Rate Parking</t>
  </si>
  <si>
    <t>Mark each baseline strategy</t>
  </si>
  <si>
    <t>Bicycle Parking/Bike Share Provision</t>
  </si>
  <si>
    <t>Parking Reduction</t>
  </si>
  <si>
    <t>Transit Subsidy</t>
  </si>
  <si>
    <t>Parking Pricing</t>
  </si>
  <si>
    <t>Vehicle</t>
  </si>
  <si>
    <t>15-30</t>
  </si>
  <si>
    <t>Bike Share Membership/Subsidy</t>
  </si>
  <si>
    <t>E-Bike/E-Cargo Bike Program</t>
  </si>
  <si>
    <t>Multimodal Transportation Subsidy</t>
  </si>
  <si>
    <t>Additional Bike Parking Spaces</t>
  </si>
  <si>
    <t>Bicycling</t>
  </si>
  <si>
    <t>Parking Cashout</t>
  </si>
  <si>
    <t>Car Share Membership/Subsidy</t>
  </si>
  <si>
    <t>Car Share Parking</t>
  </si>
  <si>
    <t>Shuttle Service</t>
  </si>
  <si>
    <t>Bus Stop Improvements</t>
  </si>
  <si>
    <t>Mixed-Use Development</t>
  </si>
  <si>
    <t>Bundled Transportation Options (GoHubs!)</t>
  </si>
  <si>
    <t>2-5</t>
  </si>
  <si>
    <t>5-10</t>
  </si>
  <si>
    <t>2-4</t>
  </si>
  <si>
    <t>3-6</t>
  </si>
  <si>
    <t>Carpool Program w/ Preferential Spaces</t>
  </si>
  <si>
    <t>Real-Time Transit Information</t>
  </si>
  <si>
    <t>5-30</t>
  </si>
  <si>
    <t>5-20</t>
  </si>
  <si>
    <t>Neither condition applies</t>
  </si>
  <si>
    <t>Neither weekly or daily-only charging</t>
  </si>
  <si>
    <t>Both conditions apply</t>
  </si>
  <si>
    <t>Centralized parcel drop-off/receiving station</t>
  </si>
  <si>
    <t>No centralized parcel drop-off/receiving station</t>
  </si>
  <si>
    <t>Transit subsidy of 100%</t>
  </si>
  <si>
    <t>Transit subsidy of at least 75%</t>
  </si>
  <si>
    <t>Transit subsidy of at least 50%</t>
  </si>
  <si>
    <t>Transit subsidy of at least 25%</t>
  </si>
  <si>
    <t>Parking provided at no more than 25% of maximum</t>
  </si>
  <si>
    <t>Parking provided at no more than 50% of maximum</t>
  </si>
  <si>
    <t>Parking provided at no more than 75% of maximum</t>
  </si>
  <si>
    <t>Parking provided above 75% of maximum</t>
  </si>
  <si>
    <t>No parking provided</t>
  </si>
  <si>
    <t>Daily-only charging</t>
  </si>
  <si>
    <t>Weekly-only charging</t>
  </si>
  <si>
    <t>Parking provided at no less than 200% of maximum</t>
  </si>
  <si>
    <t>Parking provided at no less than 175% of maximum</t>
  </si>
  <si>
    <t>Parking provided at no less than 150% of maximum</t>
  </si>
  <si>
    <t>Parking provided at no less than 125% of maximum</t>
  </si>
  <si>
    <t>Project is an institution, medical campus, or other development of more than 200,000 square feet</t>
  </si>
  <si>
    <t>Carpool parking priced at a discount of at least 50% of the normal rate</t>
  </si>
  <si>
    <t>Subsidy of 100% of car share membership cost</t>
  </si>
  <si>
    <t>Subsidy of at least 50% of car share membership cost</t>
  </si>
  <si>
    <t>Car share parking is EV and publicly-accessible</t>
  </si>
  <si>
    <t>Car share parking is neither EV or publicly-accessible</t>
  </si>
  <si>
    <t>Car share parking is EV but not publicly-accessible</t>
  </si>
  <si>
    <t>Car share parking is publicly-accessible but not EV</t>
  </si>
  <si>
    <t>Operations within and outside of peak periods</t>
  </si>
  <si>
    <t>Peak period operations only</t>
  </si>
  <si>
    <t>Provision of a shelter</t>
  </si>
  <si>
    <t>Provision of a bench</t>
  </si>
  <si>
    <t>Child care component (select one, points descend in order listed)</t>
  </si>
  <si>
    <t>Convenience store or grocery store component (select one, points descend in order listed)</t>
  </si>
  <si>
    <t>Fitness center component (select one, points descend in order listed)</t>
  </si>
  <si>
    <t>Bike share memberships are platinum-level</t>
  </si>
  <si>
    <t>Bike share memberships are gold-level</t>
  </si>
  <si>
    <t>Bike share memberships are silver-level</t>
  </si>
  <si>
    <t>Bike share memberships are bronze-level</t>
  </si>
  <si>
    <t>Point Requirement Achieved</t>
  </si>
  <si>
    <t>Impact Strategy Selected</t>
  </si>
  <si>
    <t>Bicycle Strategy Selected</t>
  </si>
  <si>
    <t>Developer identifies publicly-accessible space around the development to collocate transportation options such as car share, bike share, bike parking, electric vehicle charging, passenger pick-up/drop, bike parking, and e-bike/e-scooter charging stations. This space may be adjacent to a public street that allows for transportation options to be located curbside. </t>
  </si>
  <si>
    <t>Developer provides improvements, including accessibility upgrades and installation or upgrade of shelters, for bus stops which serve the project</t>
  </si>
  <si>
    <t>Developer constructs secondary land uses which can offset trips elsewhere or incorporates a centralized parcel drop-off/receiving stations into any residential component of the project</t>
  </si>
  <si>
    <t>Developer provides a minimum of one car share vehicle(s) that is accessible 24 hours a day, seven days a week</t>
  </si>
  <si>
    <t>Developer provides on-site parking at a rate below the maximum allowed by BTD's Parking Ratio Guidelines</t>
  </si>
  <si>
    <t>Developer provides additional short- or long-term bike parking spaces above the minimum rates in BTD's Bike Parking Guidelines</t>
  </si>
  <si>
    <t>Developer provides real-time transit information in building lobbies per BTD review</t>
  </si>
  <si>
    <t>Developer complies with BTD Bike Parking Guidelines, including provision of short- and long-term parking spaces, showers and changing facilities, monetary contribution to Boston’s bike share system, and space for a bike share station, as well as provide on-site repair station</t>
  </si>
  <si>
    <t>Secondary Strategy Type</t>
  </si>
  <si>
    <t>Transit</t>
  </si>
  <si>
    <t>Need More Information</t>
  </si>
  <si>
    <t>Yes, Plan to Include</t>
  </si>
  <si>
    <t>No, Not At This Time</t>
  </si>
  <si>
    <t>Bike Share Points</t>
  </si>
  <si>
    <t>Statement</t>
  </si>
  <si>
    <t>Classification</t>
  </si>
  <si>
    <t>Over 50% Transit</t>
  </si>
  <si>
    <t>5 points awarded total</t>
  </si>
  <si>
    <t>F22 True</t>
  </si>
  <si>
    <t>Vehicle Strategy Selected</t>
  </si>
  <si>
    <t>Points for platinum-level bike share membership and at least 50% transit subsidy</t>
  </si>
  <si>
    <t>Programming</t>
  </si>
  <si>
    <t>Development</t>
  </si>
  <si>
    <t>Additional Details</t>
  </si>
  <si>
    <t>PROJECT NAME</t>
  </si>
  <si>
    <t>PROJECT ADDRESS</t>
  </si>
  <si>
    <t>DEVELOPER</t>
  </si>
  <si>
    <t>STEP 2:</t>
  </si>
  <si>
    <t>BTD TRANSPORTATION DEMAND MANAGEMENT POINT SYSTEM TOOL</t>
  </si>
  <si>
    <t>POINTS</t>
  </si>
  <si>
    <t>STRATEGY</t>
  </si>
  <si>
    <t>SECONDARY STRATEGY TYPE</t>
  </si>
  <si>
    <t>DESCRIPTION</t>
  </si>
  <si>
    <t>SELECT FOR MORE OPTIONS</t>
  </si>
  <si>
    <t>IMPACT</t>
  </si>
  <si>
    <t>ELECTIVE</t>
  </si>
  <si>
    <t>MOBILITY SCORE</t>
  </si>
  <si>
    <t>RESIDENTIAL ONLY?</t>
  </si>
  <si>
    <t>FOR LARGE PROJECT DEVELOPMENT REVIEW</t>
  </si>
  <si>
    <t>FIND YOUR MOBILITY SCORE</t>
  </si>
  <si>
    <t>STEP 3:</t>
  </si>
  <si>
    <t>RESIDENTIAL OR NOT?</t>
  </si>
  <si>
    <t>STEP 4:</t>
  </si>
  <si>
    <t xml:space="preserve">SELECT ALL BASELINE REQUIREMENTS. </t>
  </si>
  <si>
    <t>0-25</t>
  </si>
  <si>
    <t>26-50</t>
  </si>
  <si>
    <t>51-70</t>
  </si>
  <si>
    <t>71-90</t>
  </si>
  <si>
    <t>91-100</t>
  </si>
  <si>
    <t>Mobility Scores</t>
  </si>
  <si>
    <t>For more information visit: www.boston.gov/tdmpointsystem</t>
  </si>
  <si>
    <t>BASELINE REQUIREMENTS FOR ALL DEVELOPMENTS</t>
  </si>
  <si>
    <t>SELECT STRATEGY</t>
  </si>
  <si>
    <t>Platinum</t>
  </si>
  <si>
    <t>No additional options apply</t>
  </si>
  <si>
    <t>REQUEST OR PROVIDE ADDITIONAL INFO FOR BASELINE STRATEGIES</t>
  </si>
  <si>
    <t>Property owner provides part- or full-time dedicated staff to coordinate TDM services</t>
  </si>
  <si>
    <t>Property owner distributes annual marketing materials promoting multimodal travel options and benefits</t>
  </si>
  <si>
    <t>Property owner conducts at least two annual events promoting multimodal travel</t>
  </si>
  <si>
    <t>Property owner or employers facilitate transit pass purchases (with pre-tax benefits, if applicable) through participation in MBTA's Perq Program</t>
  </si>
  <si>
    <t>i.</t>
  </si>
  <si>
    <t>ii.</t>
  </si>
  <si>
    <t xml:space="preserve"> &gt; &gt; &gt; &gt; &gt;</t>
  </si>
  <si>
    <t>TARGET POINTS</t>
  </si>
  <si>
    <t>Total Points Selected</t>
  </si>
  <si>
    <t>Target TDM Points</t>
  </si>
  <si>
    <t>STEP 1:</t>
  </si>
  <si>
    <t>SELECT WHETHER THE PROJECT IS RESIDENTIAL ONLY</t>
  </si>
  <si>
    <t>Some TDM strategies may not apply if the development is residential only.</t>
  </si>
  <si>
    <t xml:space="preserve">If the project is unable to meet any baseline requirement, provide additional information under the "Additional Info" Column. </t>
  </si>
  <si>
    <t>STEP 5:</t>
  </si>
  <si>
    <t>SELECT AT LEAST ONE IMPACT STRATEGY</t>
  </si>
  <si>
    <t>STEP 7:</t>
  </si>
  <si>
    <t>EXPORT FORM AS PDF AND ADD TO THE PROJECT NOTIFICATION FORM AND EMAIL TO BTD/BPDA PLANNERS</t>
  </si>
  <si>
    <t>Based on your selection you will receive the target TDM point requirement.</t>
  </si>
  <si>
    <t>At least one impact strategy must be selected. Strategies may have multiple options for you to choose from.</t>
  </si>
  <si>
    <t>SELECT ELECTIVE STRATEGIES TO MEET TARGET TDM POINTS</t>
  </si>
  <si>
    <t>INPUT PROJECT INFORMATION</t>
  </si>
  <si>
    <t>GO TO TAB TITLED "2. TDM POINT SYSTEM". Begin by inputting project information.</t>
  </si>
  <si>
    <t>GO TO TAB TITLED "3. MOBILITY SCORES" OR www.boston.gov/maxparkingratios</t>
  </si>
  <si>
    <t>SELECT THE RANGE OF YOUR MOBILITY SCORE IN TAB TITLED "2. TDM POINT SYSTEM"</t>
  </si>
  <si>
    <t xml:space="preserve">FOR LARGE NEW DEVELOPMENTS </t>
  </si>
  <si>
    <t>MAXIMUM PARKING RATIOS PER LAND USE</t>
  </si>
  <si>
    <t>LAND USE</t>
  </si>
  <si>
    <t>TOTAL SCORE</t>
  </si>
  <si>
    <t>MAX PARKING RATIO FOR DEVELOPMENTS 50,000 SQ FT AND LARGER</t>
  </si>
  <si>
    <t>Residential (per unit)</t>
  </si>
  <si>
    <t>Rental</t>
  </si>
  <si>
    <t>Condos</t>
  </si>
  <si>
    <t>0 - 0.35</t>
  </si>
  <si>
    <t>0 - 0.50</t>
  </si>
  <si>
    <t>0 - 0.75</t>
  </si>
  <si>
    <t>0 - 1.0</t>
  </si>
  <si>
    <t>0 - 1.25</t>
  </si>
  <si>
    <t>Hotel (per unit)</t>
  </si>
  <si>
    <t>Any</t>
  </si>
  <si>
    <t>0 - 0.20</t>
  </si>
  <si>
    <t>Retail (per 1,000 sf)</t>
  </si>
  <si>
    <t>Retail &lt; 5,000 sq ft</t>
  </si>
  <si>
    <t>Retail &gt; 5,000 sq ft</t>
  </si>
  <si>
    <t>0 - 0.25</t>
  </si>
  <si>
    <t>0 - 0.30</t>
  </si>
  <si>
    <t>0 - 0.60</t>
  </si>
  <si>
    <t>0 - 0.40</t>
  </si>
  <si>
    <t>0 - 0.80</t>
  </si>
  <si>
    <t>Medical Clinics</t>
  </si>
  <si>
    <t>Research and Development / Laboratories</t>
  </si>
  <si>
    <t>Universities &amp; Colleges</t>
  </si>
  <si>
    <t>0 - 0.5</t>
  </si>
  <si>
    <t>0 - 0.70</t>
  </si>
  <si>
    <t>Industrial/ Manufacturing (per 2,500 sf)</t>
  </si>
  <si>
    <t>0 - 0.55</t>
  </si>
  <si>
    <r>
      <rPr>
        <b/>
        <sz val="10"/>
        <color theme="1"/>
        <rFont val="Arial"/>
        <family val="2"/>
      </rPr>
      <t xml:space="preserve">Institutional (per 1,000sf)       </t>
    </r>
    <r>
      <rPr>
        <sz val="10"/>
        <color theme="1"/>
        <rFont val="Arial"/>
        <family val="2"/>
      </rPr>
      <t xml:space="preserve">                          Including non-institutional medical clinics</t>
    </r>
  </si>
  <si>
    <t>MOBILITY SCORES MAP</t>
  </si>
  <si>
    <t>For more information on Mobility Scores, please visit: www.boston.gov/maxparkingratios</t>
  </si>
  <si>
    <r>
      <t xml:space="preserve">Office / Private Lab (per 1,000 sf) </t>
    </r>
    <r>
      <rPr>
        <sz val="10"/>
        <color rgb="FF000000"/>
        <rFont val="Arial"/>
        <family val="2"/>
      </rPr>
      <t>Including medical research, and administrative medical uses</t>
    </r>
  </si>
  <si>
    <t>Property owner provides ride services, such as reimbursement of taxi or rideshare trips, outside of peak  travel periods for tenants/employees who use sustainable transportation options</t>
  </si>
  <si>
    <t>Property owner provides tenants the option to lease or purchase building space without inclusion of a market rate price for on-site parking. Parking may be leased or purchased by tenants separately at a market rate.</t>
  </si>
  <si>
    <t>Property owner charges market-rate pricing for use of on-site parking at an hourly, daily, weekly, or monthly rate</t>
  </si>
  <si>
    <t>Property owner provides on-site e-bikes and/or e-cargo bikes for use by project tenants. This strategy is more appropriate for use at project sites with challenging topography.</t>
  </si>
  <si>
    <t>Property owner provides a monthly subsidy for multimodal travel expenses, such as bicycle maintenance</t>
  </si>
  <si>
    <t>Property owner or tenant provides carpool matching services with preferential and (if parking pricing exists) discounted parking close to building entrances</t>
  </si>
  <si>
    <t>Property owner or tenant provides a subsidized membership to a car share service for users</t>
  </si>
  <si>
    <t>Property owner provides a shuttle service to connect project users with nearby transit stations or activity centers</t>
  </si>
  <si>
    <t>STEP 6:</t>
  </si>
  <si>
    <t>At least one Impact Strategy must be selected.</t>
  </si>
  <si>
    <t>CATEGORY</t>
  </si>
  <si>
    <t>5-8</t>
  </si>
  <si>
    <t xml:space="preserve">Baseline Strategies are required for all large developments subject to a Transportation Access Plan Agreement (TAPA). If Baseline Strategy is unachievable, please provide more information under "Additional Information." </t>
  </si>
  <si>
    <t xml:space="preserve">Select elective strategies until you reach a development's target TDM points. Strategies may have multiple options for you to choose from. At least one elective strategy must be bicycle related and at least one elective strategy must be vehicle related. </t>
  </si>
  <si>
    <t>All strategy selections are subject to BTD approval.</t>
  </si>
  <si>
    <t>Property owner or employer provides discounted bike share memberships as part of the Bluebikes Corporate Program</t>
  </si>
  <si>
    <t>Property owner or employer provides a subsidy for monthly MBTA transit passes.</t>
  </si>
  <si>
    <t>Bike Share Membership Subsidy</t>
  </si>
  <si>
    <t>Property owner joins and participates in the local Transportation Management Association (TMA), if available, or if one is formed during the life of the TAPA</t>
  </si>
  <si>
    <t xml:space="preserve">Participation in MBTA Perq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</si>
</sst>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1"/>
      <color theme="0"/>
      <name val="Arial"/>
      <family val="2"/>
    </font>
    <font>
      <sz val="11"/>
      <name val="Calibri"/>
      <family val="2"/>
      <scheme val="minor"/>
    </font>
    <font>
      <sz val="12"/>
      <color theme="1"/>
      <name val="Arial"/>
      <family val="2"/>
    </font>
    <font>
      <b/>
      <sz val="12"/>
      <color theme="1"/>
      <name val="Arial"/>
      <family val="2"/>
    </font>
    <font>
      <b/>
      <sz val="14"/>
      <color theme="1"/>
      <name val="Arial"/>
      <family val="2"/>
    </font>
    <font>
      <i/>
      <sz val="12"/>
      <color theme="1"/>
      <name val="Arial"/>
      <family val="2"/>
    </font>
    <font>
      <b/>
      <sz val="12"/>
      <color theme="0"/>
      <name val="Calibri"/>
      <family val="2"/>
      <scheme val="minor"/>
    </font>
    <font>
      <sz val="12"/>
      <color theme="1"/>
      <name val="Calibri"/>
      <family val="2"/>
      <scheme val="minor"/>
    </font>
    <font>
      <b/>
      <sz val="12"/>
      <color theme="1"/>
      <name val="Calibri"/>
      <family val="2"/>
      <scheme val="minor"/>
    </font>
    <font>
      <sz val="12"/>
      <color rgb="FFFF0000"/>
      <name val="Arial"/>
      <family val="2"/>
    </font>
    <font>
      <sz val="12"/>
      <color theme="0"/>
      <name val="Arial"/>
      <family val="2"/>
    </font>
    <font>
      <b/>
      <sz val="14"/>
      <color theme="1"/>
      <name val="Arial Narrow"/>
      <family val="2"/>
    </font>
    <font>
      <b/>
      <sz val="12"/>
      <color theme="0"/>
      <name val="Arial"/>
      <family val="2"/>
    </font>
    <font>
      <b/>
      <sz val="16"/>
      <color theme="1"/>
      <name val="Calibri"/>
      <family val="2"/>
    </font>
    <font>
      <b/>
      <sz val="20"/>
      <color theme="1"/>
      <name val="Calibri"/>
      <family val="2"/>
    </font>
    <font>
      <u/>
      <sz val="11"/>
      <color theme="10"/>
      <name val="Calibri"/>
      <family val="2"/>
      <scheme val="minor"/>
    </font>
    <font>
      <b/>
      <sz val="11"/>
      <color theme="1"/>
      <name val="Calibri"/>
      <family val="2"/>
      <scheme val="minor"/>
    </font>
    <font>
      <b/>
      <sz val="16"/>
      <color theme="1"/>
      <name val="Arial Narrow"/>
      <family val="2"/>
    </font>
    <font>
      <b/>
      <sz val="11"/>
      <color theme="1"/>
      <name val="Arial Narrow"/>
      <family val="2"/>
    </font>
    <font>
      <b/>
      <sz val="11"/>
      <color theme="1"/>
      <name val="Arial"/>
      <family val="2"/>
    </font>
    <font>
      <b/>
      <sz val="10"/>
      <color theme="1"/>
      <name val="Arial"/>
      <family val="2"/>
    </font>
    <font>
      <sz val="11"/>
      <color theme="1"/>
      <name val="Arial"/>
      <family val="2"/>
    </font>
    <font>
      <b/>
      <sz val="10"/>
      <color theme="0"/>
      <name val="Arial"/>
      <family val="2"/>
    </font>
    <font>
      <sz val="10"/>
      <color theme="1"/>
      <name val="Arial"/>
      <family val="2"/>
    </font>
    <font>
      <sz val="11"/>
      <name val="Arial"/>
      <family val="2"/>
    </font>
    <font>
      <sz val="11"/>
      <color theme="7" tint="0.79998168889431442"/>
      <name val="Arial"/>
      <family val="2"/>
    </font>
    <font>
      <i/>
      <sz val="10"/>
      <color theme="1"/>
      <name val="Arial"/>
      <family val="2"/>
    </font>
    <font>
      <b/>
      <sz val="18"/>
      <color theme="1"/>
      <name val="Calibri"/>
      <family val="2"/>
    </font>
    <font>
      <b/>
      <i/>
      <sz val="11"/>
      <color theme="1"/>
      <name val="Arial"/>
      <family val="2"/>
    </font>
    <font>
      <b/>
      <sz val="11"/>
      <name val="Arial Narrow"/>
      <family val="2"/>
    </font>
    <font>
      <b/>
      <sz val="14"/>
      <color theme="1"/>
      <name val="Calibri"/>
      <family val="2"/>
    </font>
    <font>
      <b/>
      <sz val="16"/>
      <color theme="1"/>
      <name val="Calibri"/>
      <family val="2"/>
      <scheme val="minor"/>
    </font>
    <font>
      <b/>
      <sz val="9"/>
      <color rgb="FFFFFFFF"/>
      <name val="Arial"/>
      <family val="2"/>
    </font>
    <font>
      <b/>
      <sz val="10"/>
      <color rgb="FFFFFFFF"/>
      <name val="Arial"/>
      <family val="2"/>
    </font>
    <font>
      <b/>
      <sz val="20"/>
      <color theme="1"/>
      <name val="Calibri"/>
      <family val="2"/>
      <scheme val="minor"/>
    </font>
    <font>
      <b/>
      <sz val="10"/>
      <color rgb="FF000000"/>
      <name val="Arial"/>
      <family val="2"/>
    </font>
    <font>
      <i/>
      <sz val="10"/>
      <color rgb="FF000000"/>
      <name val="Arial"/>
      <family val="2"/>
    </font>
    <font>
      <sz val="10"/>
      <color rgb="FF000000"/>
      <name val="Arial"/>
      <family val="2"/>
    </font>
    <font>
      <b/>
      <sz val="10"/>
      <color rgb="FF091F2F"/>
      <name val="Arial"/>
      <family val="2"/>
    </font>
    <font>
      <u/>
      <sz val="11"/>
      <color rgb="FF3190D7"/>
      <name val="Cambria"/>
      <family val="1"/>
    </font>
    <font>
      <u/>
      <sz val="11"/>
      <color theme="10"/>
      <name val="Arial"/>
      <family val="2"/>
    </font>
  </fonts>
  <fills count="19">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3"/>
        <bgColor indexed="64"/>
      </patternFill>
    </fill>
    <fill>
      <patternFill patternType="solid">
        <fgColor theme="7" tint="0.79998168889431442"/>
        <bgColor indexed="64"/>
      </patternFill>
    </fill>
    <fill>
      <patternFill patternType="solid">
        <fgColor rgb="FF091F2F"/>
        <bgColor indexed="64"/>
      </patternFill>
    </fill>
    <fill>
      <patternFill patternType="solid">
        <fgColor rgb="FF288BE4"/>
        <bgColor indexed="64"/>
      </patternFill>
    </fill>
    <fill>
      <patternFill patternType="solid">
        <fgColor theme="0" tint="-4.9989318521683403E-2"/>
        <bgColor indexed="64"/>
      </patternFill>
    </fill>
    <fill>
      <patternFill patternType="solid">
        <fgColor rgb="FFFB4D42"/>
        <bgColor indexed="64"/>
      </patternFill>
    </fill>
    <fill>
      <patternFill patternType="solid">
        <fgColor rgb="FF3190D7"/>
        <bgColor indexed="64"/>
      </patternFill>
    </fill>
    <fill>
      <patternFill patternType="solid">
        <fgColor rgb="FFFFFFFF"/>
        <bgColor indexed="64"/>
      </patternFill>
    </fill>
    <fill>
      <patternFill patternType="solid">
        <fgColor rgb="FFDFDFDF"/>
        <bgColor indexed="64"/>
      </patternFill>
    </fill>
    <fill>
      <patternFill patternType="solid">
        <fgColor rgb="FF8F4933"/>
        <bgColor indexed="64"/>
      </patternFill>
    </fill>
    <fill>
      <patternFill patternType="solid">
        <fgColor rgb="FFF6B26B"/>
        <bgColor indexed="64"/>
      </patternFill>
    </fill>
    <fill>
      <patternFill patternType="solid">
        <fgColor rgb="FFF8F899"/>
        <bgColor indexed="64"/>
      </patternFill>
    </fill>
    <fill>
      <patternFill patternType="solid">
        <fgColor rgb="FFA5B8C9"/>
        <bgColor indexed="64"/>
      </patternFill>
    </fill>
    <fill>
      <patternFill patternType="solid">
        <fgColor rgb="FF3D85C6"/>
        <bgColor indexed="64"/>
      </patternFill>
    </fill>
    <fill>
      <patternFill patternType="solid">
        <fgColor theme="0" tint="-0.14999847407452621"/>
        <bgColor indexed="64"/>
      </patternFill>
    </fill>
  </fills>
  <borders count="1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int="-0.249977111117893"/>
      </top>
      <bottom/>
      <diagonal/>
    </border>
    <border>
      <left style="thin">
        <color indexed="64"/>
      </left>
      <right style="thin">
        <color theme="0" tint="-0.249977111117893"/>
      </right>
      <top style="medium">
        <color indexed="64"/>
      </top>
      <bottom style="thin">
        <color indexed="64"/>
      </bottom>
      <diagonal/>
    </border>
    <border>
      <left/>
      <right/>
      <top style="thin">
        <color theme="0" tint="-0.249977111117893"/>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medium">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right/>
      <top style="medium">
        <color indexed="64"/>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indexed="64"/>
      </bottom>
      <diagonal/>
    </border>
    <border>
      <left style="thin">
        <color theme="0" tint="-0.249977111117893"/>
      </left>
      <right style="medium">
        <color indexed="64"/>
      </right>
      <top style="thin">
        <color theme="0" tint="-0.249977111117893"/>
      </top>
      <bottom style="thin">
        <color theme="0" tint="-0.249977111117893"/>
      </bottom>
      <diagonal/>
    </border>
    <border>
      <left/>
      <right style="medium">
        <color indexed="64"/>
      </right>
      <top style="thin">
        <color indexed="64"/>
      </top>
      <bottom style="thin">
        <color indexed="64"/>
      </bottom>
      <diagonal/>
    </border>
    <border>
      <left/>
      <right style="thin">
        <color theme="0" tint="-0.249977111117893"/>
      </right>
      <top style="thin">
        <color theme="0" tint="-0.249977111117893"/>
      </top>
      <bottom style="thin">
        <color indexed="64"/>
      </bottom>
      <diagonal/>
    </border>
    <border>
      <left/>
      <right/>
      <top style="thin">
        <color indexed="64"/>
      </top>
      <bottom style="thin">
        <color theme="0" tint="-0.249977111117893"/>
      </bottom>
      <diagonal/>
    </border>
    <border>
      <left/>
      <right/>
      <top style="thin">
        <color theme="0" tint="-0.249977111117893"/>
      </top>
      <bottom style="medium">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bottom/>
      <diagonal/>
    </border>
    <border>
      <left style="thin">
        <color indexed="64"/>
      </left>
      <right style="thin">
        <color theme="0" tint="-0.249977111117893"/>
      </right>
      <top/>
      <bottom style="medium">
        <color indexed="64"/>
      </bottom>
      <diagonal/>
    </border>
    <border>
      <left style="thin">
        <color theme="0" tint="-0.249977111117893"/>
      </left>
      <right/>
      <top/>
      <bottom style="thin">
        <color indexed="64"/>
      </bottom>
      <diagonal/>
    </border>
    <border>
      <left style="thin">
        <color theme="0" tint="-0.249977111117893"/>
      </left>
      <right/>
      <top style="medium">
        <color indexed="64"/>
      </top>
      <bottom/>
      <diagonal/>
    </border>
    <border>
      <left style="thin">
        <color theme="0" tint="-0.249977111117893"/>
      </left>
      <right/>
      <top style="thin">
        <color theme="0" tint="-0.249977111117893"/>
      </top>
      <bottom/>
      <diagonal/>
    </border>
    <border>
      <left style="thin">
        <color theme="0" tint="-0.249977111117893"/>
      </left>
      <right/>
      <top/>
      <bottom style="medium">
        <color indexed="64"/>
      </bottom>
      <diagonal/>
    </border>
    <border>
      <left style="thin">
        <color indexed="64"/>
      </left>
      <right style="thin">
        <color theme="0" tint="-0.249977111117893"/>
      </right>
      <top/>
      <bottom style="thin">
        <color indexed="64"/>
      </bottom>
      <diagonal/>
    </border>
    <border>
      <left/>
      <right style="medium">
        <color indexed="64"/>
      </right>
      <top/>
      <bottom style="thin">
        <color theme="0" tint="-0.249977111117893"/>
      </bottom>
      <diagonal/>
    </border>
    <border>
      <left/>
      <right style="medium">
        <color indexed="64"/>
      </right>
      <top style="thin">
        <color indexed="64"/>
      </top>
      <bottom style="thin">
        <color theme="0" tint="-0.249977111117893"/>
      </bottom>
      <diagonal/>
    </border>
    <border>
      <left/>
      <right style="medium">
        <color indexed="64"/>
      </right>
      <top style="thin">
        <color theme="0" tint="-0.249977111117893"/>
      </top>
      <bottom style="thin">
        <color indexed="64"/>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medium">
        <color indexed="64"/>
      </bottom>
      <diagonal/>
    </border>
    <border>
      <left style="thin">
        <color theme="0" tint="-0.249977111117893"/>
      </left>
      <right style="medium">
        <color indexed="64"/>
      </right>
      <top style="thin">
        <color indexed="64"/>
      </top>
      <bottom style="medium">
        <color indexed="64"/>
      </bottom>
      <diagonal/>
    </border>
    <border>
      <left style="thin">
        <color theme="0" tint="-0.249977111117893"/>
      </left>
      <right style="medium">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000000"/>
      </left>
      <right style="thin">
        <color rgb="FFFFFFFF"/>
      </right>
      <top style="medium">
        <color rgb="FF000000"/>
      </top>
      <bottom style="thin">
        <color rgb="FF000000"/>
      </bottom>
      <diagonal/>
    </border>
    <border>
      <left style="thin">
        <color rgb="FFFFFFFF"/>
      </left>
      <right style="thin">
        <color rgb="FFFFFFFF"/>
      </right>
      <top style="medium">
        <color rgb="FF000000"/>
      </top>
      <bottom style="thin">
        <color rgb="FF000000"/>
      </bottom>
      <diagonal/>
    </border>
    <border>
      <left/>
      <right style="medium">
        <color rgb="FFB7B7B7"/>
      </right>
      <top style="thin">
        <color rgb="FF000000"/>
      </top>
      <bottom/>
      <diagonal/>
    </border>
    <border>
      <left style="medium">
        <color rgb="FFB7B7B7"/>
      </left>
      <right style="medium">
        <color rgb="FFB7B7B7"/>
      </right>
      <top style="thin">
        <color rgb="FF000000"/>
      </top>
      <bottom style="medium">
        <color rgb="FFB7B7B7"/>
      </bottom>
      <diagonal/>
    </border>
    <border>
      <left style="medium">
        <color rgb="FFB7B7B7"/>
      </left>
      <right/>
      <top style="thin">
        <color rgb="FF000000"/>
      </top>
      <bottom style="medium">
        <color rgb="FFB7B7B7"/>
      </bottom>
      <diagonal/>
    </border>
    <border>
      <left/>
      <right style="medium">
        <color rgb="FF666666"/>
      </right>
      <top/>
      <bottom/>
      <diagonal/>
    </border>
    <border>
      <left style="medium">
        <color rgb="FF666666"/>
      </left>
      <right style="medium">
        <color rgb="FF666666"/>
      </right>
      <top style="medium">
        <color rgb="FFB7B7B7"/>
      </top>
      <bottom style="medium">
        <color rgb="FFCCCCCC"/>
      </bottom>
      <diagonal/>
    </border>
    <border>
      <left style="medium">
        <color rgb="FF666666"/>
      </left>
      <right style="medium">
        <color rgb="FF000000"/>
      </right>
      <top style="medium">
        <color rgb="FFB7B7B7"/>
      </top>
      <bottom style="medium">
        <color rgb="FFCCCCCC"/>
      </bottom>
      <diagonal/>
    </border>
    <border>
      <left style="medium">
        <color rgb="FF666666"/>
      </left>
      <right style="medium">
        <color rgb="FF666666"/>
      </right>
      <top style="medium">
        <color rgb="FFCCCCCC"/>
      </top>
      <bottom style="medium">
        <color rgb="FFCCCCCC"/>
      </bottom>
      <diagonal/>
    </border>
    <border>
      <left style="medium">
        <color rgb="FF666666"/>
      </left>
      <right style="medium">
        <color rgb="FF000000"/>
      </right>
      <top style="medium">
        <color rgb="FFCCCCCC"/>
      </top>
      <bottom style="medium">
        <color rgb="FFCCCCCC"/>
      </bottom>
      <diagonal/>
    </border>
    <border>
      <left/>
      <right style="medium">
        <color rgb="FF666666"/>
      </right>
      <top/>
      <bottom style="thick">
        <color rgb="FF000000"/>
      </bottom>
      <diagonal/>
    </border>
    <border>
      <left style="medium">
        <color rgb="FF666666"/>
      </left>
      <right style="medium">
        <color rgb="FF666666"/>
      </right>
      <top style="medium">
        <color rgb="FFCCCCCC"/>
      </top>
      <bottom style="medium">
        <color rgb="FF000000"/>
      </bottom>
      <diagonal/>
    </border>
    <border>
      <left style="medium">
        <color rgb="FF666666"/>
      </left>
      <right style="medium">
        <color rgb="FF000000"/>
      </right>
      <top style="medium">
        <color rgb="FFCCCCCC"/>
      </top>
      <bottom style="medium">
        <color rgb="FF000000"/>
      </bottom>
      <diagonal/>
    </border>
    <border>
      <left style="medium">
        <color rgb="FF000000"/>
      </left>
      <right style="thin">
        <color rgb="FFCCCCCC"/>
      </right>
      <top style="thick">
        <color rgb="FF000000"/>
      </top>
      <bottom style="thick">
        <color rgb="FF000000"/>
      </bottom>
      <diagonal/>
    </border>
    <border>
      <left style="thin">
        <color rgb="FFCCCCCC"/>
      </left>
      <right style="medium">
        <color rgb="FFCCCCCC"/>
      </right>
      <top style="thick">
        <color rgb="FF000000"/>
      </top>
      <bottom style="thick">
        <color rgb="FF000000"/>
      </bottom>
      <diagonal/>
    </border>
    <border>
      <left/>
      <right style="medium">
        <color rgb="FFCCCCCC"/>
      </right>
      <top style="thick">
        <color rgb="FF000000"/>
      </top>
      <bottom style="thin">
        <color rgb="FFCCCCCC"/>
      </bottom>
      <diagonal/>
    </border>
    <border>
      <left style="medium">
        <color rgb="FFCCCCCC"/>
      </left>
      <right style="medium">
        <color rgb="FFCCCCCC"/>
      </right>
      <top style="thick">
        <color rgb="FF000000"/>
      </top>
      <bottom style="medium">
        <color rgb="FFCCCCCC"/>
      </bottom>
      <diagonal/>
    </border>
    <border>
      <left/>
      <right style="medium">
        <color rgb="FF666666"/>
      </right>
      <top style="thin">
        <color rgb="FFCCCCCC"/>
      </top>
      <bottom/>
      <diagonal/>
    </border>
    <border>
      <left/>
      <right style="medium">
        <color rgb="FF666666"/>
      </right>
      <top/>
      <bottom style="medium">
        <color rgb="FF000000"/>
      </bottom>
      <diagonal/>
    </border>
    <border>
      <left/>
      <right style="medium">
        <color rgb="FF666666"/>
      </right>
      <top style="medium">
        <color rgb="FF000000"/>
      </top>
      <bottom/>
      <diagonal/>
    </border>
    <border>
      <left/>
      <right style="thin">
        <color rgb="FFB7B7B7"/>
      </right>
      <top style="medium">
        <color rgb="FF000000"/>
      </top>
      <bottom style="thin">
        <color rgb="FFB7B7B7"/>
      </bottom>
      <diagonal/>
    </border>
    <border>
      <left style="thin">
        <color rgb="FFB7B7B7"/>
      </left>
      <right style="thin">
        <color rgb="FFB7B7B7"/>
      </right>
      <top style="medium">
        <color rgb="FF000000"/>
      </top>
      <bottom style="medium">
        <color rgb="FFB7B7B7"/>
      </bottom>
      <diagonal/>
    </border>
    <border>
      <left style="thin">
        <color rgb="FFB7B7B7"/>
      </left>
      <right style="medium">
        <color rgb="FF000000"/>
      </right>
      <top style="medium">
        <color rgb="FF000000"/>
      </top>
      <bottom style="medium">
        <color rgb="FFB7B7B7"/>
      </bottom>
      <diagonal/>
    </border>
    <border>
      <left/>
      <right style="medium">
        <color rgb="FF666666"/>
      </right>
      <top style="thin">
        <color rgb="FFB7B7B7"/>
      </top>
      <bottom/>
      <diagonal/>
    </border>
    <border>
      <left style="thin">
        <color rgb="FFFFFFFF"/>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diagonal/>
    </border>
    <border>
      <left/>
      <right/>
      <top style="thin">
        <color rgb="FF000000"/>
      </top>
      <bottom style="medium">
        <color rgb="FFB7B7B7"/>
      </bottom>
      <diagonal/>
    </border>
    <border>
      <left style="medium">
        <color rgb="FF666666"/>
      </left>
      <right/>
      <top style="medium">
        <color rgb="FFB7B7B7"/>
      </top>
      <bottom style="medium">
        <color rgb="FFCCCCCC"/>
      </bottom>
      <diagonal/>
    </border>
    <border>
      <left/>
      <right style="medium">
        <color rgb="FF000000"/>
      </right>
      <top style="medium">
        <color rgb="FFB7B7B7"/>
      </top>
      <bottom style="medium">
        <color rgb="FFCCCCCC"/>
      </bottom>
      <diagonal/>
    </border>
    <border>
      <left style="medium">
        <color rgb="FF666666"/>
      </left>
      <right/>
      <top style="medium">
        <color rgb="FFCCCCCC"/>
      </top>
      <bottom style="medium">
        <color rgb="FFCCCCCC"/>
      </bottom>
      <diagonal/>
    </border>
    <border>
      <left/>
      <right style="medium">
        <color rgb="FF000000"/>
      </right>
      <top style="medium">
        <color rgb="FFCCCCCC"/>
      </top>
      <bottom style="medium">
        <color rgb="FFCCCCCC"/>
      </bottom>
      <diagonal/>
    </border>
    <border>
      <left style="medium">
        <color rgb="FF666666"/>
      </left>
      <right/>
      <top style="medium">
        <color rgb="FFCCCCCC"/>
      </top>
      <bottom style="medium">
        <color rgb="FF000000"/>
      </bottom>
      <diagonal/>
    </border>
    <border>
      <left style="medium">
        <color rgb="FFCCCCCC"/>
      </left>
      <right/>
      <top style="medium">
        <color rgb="FF000000"/>
      </top>
      <bottom style="thick">
        <color rgb="FF000000"/>
      </bottom>
      <diagonal/>
    </border>
    <border>
      <left/>
      <right/>
      <top style="medium">
        <color rgb="FF000000"/>
      </top>
      <bottom style="thick">
        <color rgb="FF000000"/>
      </bottom>
      <diagonal/>
    </border>
    <border>
      <left/>
      <right style="thin">
        <color rgb="FF000000"/>
      </right>
      <top style="medium">
        <color rgb="FF000000"/>
      </top>
      <bottom style="thick">
        <color rgb="FF000000"/>
      </bottom>
      <diagonal/>
    </border>
    <border>
      <left style="medium">
        <color rgb="FF000000"/>
      </left>
      <right/>
      <top style="thick">
        <color rgb="FF000000"/>
      </top>
      <bottom/>
      <diagonal/>
    </border>
    <border>
      <left style="medium">
        <color rgb="FF000000"/>
      </left>
      <right/>
      <top/>
      <bottom style="medium">
        <color rgb="FF000000"/>
      </bottom>
      <diagonal/>
    </border>
    <border>
      <left style="medium">
        <color rgb="FFCCCCCC"/>
      </left>
      <right/>
      <top style="thick">
        <color rgb="FF000000"/>
      </top>
      <bottom style="medium">
        <color rgb="FFCCCCCC"/>
      </bottom>
      <diagonal/>
    </border>
    <border>
      <left/>
      <right style="thin">
        <color rgb="FF000000"/>
      </right>
      <top style="thick">
        <color rgb="FF000000"/>
      </top>
      <bottom style="medium">
        <color rgb="FFCCCCCC"/>
      </bottom>
      <diagonal/>
    </border>
    <border>
      <left style="medium">
        <color rgb="FF000000"/>
      </left>
      <right/>
      <top style="medium">
        <color rgb="FF000000"/>
      </top>
      <bottom/>
      <diagonal/>
    </border>
    <border>
      <left style="medium">
        <color rgb="FF666666"/>
      </left>
      <right/>
      <top style="medium">
        <color rgb="FF000000"/>
      </top>
      <bottom style="medium">
        <color rgb="FFCCCCCC"/>
      </bottom>
      <diagonal/>
    </border>
    <border>
      <left/>
      <right/>
      <top style="medium">
        <color rgb="FF000000"/>
      </top>
      <bottom style="medium">
        <color rgb="FFCCCCCC"/>
      </bottom>
      <diagonal/>
    </border>
    <border>
      <left/>
      <right style="medium">
        <color rgb="FF000000"/>
      </right>
      <top style="medium">
        <color rgb="FF000000"/>
      </top>
      <bottom style="medium">
        <color rgb="FFCCCCCC"/>
      </bottom>
      <diagonal/>
    </border>
    <border>
      <left/>
      <right/>
      <top style="medium">
        <color rgb="FFCCCCCC"/>
      </top>
      <bottom style="medium">
        <color rgb="FFCCCCCC"/>
      </bottom>
      <diagonal/>
    </border>
    <border>
      <left/>
      <right/>
      <top style="medium">
        <color rgb="FFCCCCCC"/>
      </top>
      <bottom style="medium">
        <color rgb="FF000000"/>
      </bottom>
      <diagonal/>
    </border>
    <border>
      <left style="medium">
        <color rgb="FF000000"/>
      </left>
      <right/>
      <top/>
      <bottom style="thick">
        <color rgb="FF000000"/>
      </bottom>
      <diagonal/>
    </border>
    <border>
      <left/>
      <right/>
      <top style="medium">
        <color rgb="FF000000"/>
      </top>
      <bottom/>
      <diagonal/>
    </border>
    <border>
      <left/>
      <right/>
      <top/>
      <bottom style="thick">
        <color rgb="FF000000"/>
      </bottom>
      <diagonal/>
    </border>
    <border>
      <left style="thin">
        <color indexed="64"/>
      </left>
      <right/>
      <top style="medium">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325">
    <xf numFmtId="0" fontId="0" fillId="0" borderId="0" xfId="0"/>
    <xf numFmtId="0" fontId="4" fillId="4" borderId="0" xfId="0" applyFont="1" applyFill="1" applyAlignment="1">
      <alignment horizontal="center" vertical="center" wrapText="1"/>
    </xf>
    <xf numFmtId="0" fontId="0" fillId="0" borderId="0" xfId="0" applyProtection="1">
      <protection hidden="1"/>
    </xf>
    <xf numFmtId="0" fontId="0" fillId="0" borderId="0" xfId="0" applyFont="1" applyAlignment="1" applyProtection="1">
      <alignment vertical="top"/>
      <protection hidden="1"/>
    </xf>
    <xf numFmtId="0" fontId="3" fillId="0" borderId="0" xfId="0" applyFont="1" applyAlignment="1" applyProtection="1">
      <alignment horizontal="center"/>
      <protection hidden="1"/>
    </xf>
    <xf numFmtId="0" fontId="0" fillId="3" borderId="0" xfId="0" applyFill="1" applyProtection="1">
      <protection hidden="1"/>
    </xf>
    <xf numFmtId="0" fontId="2" fillId="0" borderId="0" xfId="0" applyFont="1" applyAlignment="1" applyProtection="1">
      <alignment horizontal="center"/>
      <protection hidden="1"/>
    </xf>
    <xf numFmtId="0" fontId="0" fillId="3" borderId="0" xfId="0" applyFill="1" applyAlignment="1" applyProtection="1">
      <alignment horizontal="center" vertical="center"/>
      <protection hidden="1"/>
    </xf>
    <xf numFmtId="9" fontId="0" fillId="0" borderId="0" xfId="0" applyNumberFormat="1" applyProtection="1">
      <protection hidden="1"/>
    </xf>
    <xf numFmtId="1" fontId="0" fillId="0" borderId="0" xfId="0" applyNumberFormat="1" applyAlignment="1" applyProtection="1">
      <alignment horizontal="center"/>
      <protection hidden="1"/>
    </xf>
    <xf numFmtId="49" fontId="0" fillId="0" borderId="0" xfId="0" applyNumberFormat="1" applyAlignment="1" applyProtection="1">
      <alignment horizontal="center"/>
      <protection hidden="1"/>
    </xf>
    <xf numFmtId="0" fontId="0" fillId="0" borderId="0" xfId="0" applyAlignment="1" applyProtection="1">
      <alignment horizontal="center" vertical="center"/>
      <protection hidden="1"/>
    </xf>
    <xf numFmtId="0" fontId="0" fillId="0" borderId="0" xfId="0" applyFill="1" applyProtection="1">
      <protection hidden="1"/>
    </xf>
    <xf numFmtId="49" fontId="0" fillId="0" borderId="0" xfId="0" applyNumberFormat="1" applyFill="1" applyAlignment="1" applyProtection="1">
      <alignment horizontal="center"/>
      <protection hidden="1"/>
    </xf>
    <xf numFmtId="0" fontId="0" fillId="0" borderId="0" xfId="0" applyFill="1" applyAlignment="1" applyProtection="1">
      <alignment horizontal="center" vertical="center"/>
      <protection hidden="1"/>
    </xf>
    <xf numFmtId="0" fontId="2" fillId="0" borderId="0" xfId="0" applyFont="1" applyFill="1" applyAlignment="1" applyProtection="1">
      <alignment horizontal="center"/>
      <protection hidden="1"/>
    </xf>
    <xf numFmtId="0" fontId="1" fillId="0" borderId="0" xfId="0" applyFont="1" applyFill="1" applyAlignment="1" applyProtection="1">
      <alignment horizontal="center"/>
      <protection hidden="1"/>
    </xf>
    <xf numFmtId="0" fontId="5" fillId="0" borderId="0" xfId="0" applyFont="1" applyFill="1" applyAlignment="1" applyProtection="1">
      <alignment horizontal="center"/>
      <protection hidden="1"/>
    </xf>
    <xf numFmtId="0" fontId="1" fillId="4" borderId="0" xfId="0" applyFont="1" applyFill="1" applyAlignment="1" applyProtection="1">
      <alignment horizontal="center"/>
      <protection hidden="1"/>
    </xf>
    <xf numFmtId="0" fontId="10" fillId="2" borderId="0" xfId="0" applyFont="1" applyFill="1" applyAlignment="1" applyProtection="1">
      <alignment horizontal="center" vertical="center" wrapText="1"/>
      <protection hidden="1"/>
    </xf>
    <xf numFmtId="0" fontId="10" fillId="2" borderId="0" xfId="0" applyFont="1" applyFill="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11" fillId="0" borderId="0" xfId="0" applyFont="1" applyAlignment="1" applyProtection="1">
      <alignment wrapText="1"/>
      <protection hidden="1"/>
    </xf>
    <xf numFmtId="0" fontId="10" fillId="2" borderId="3" xfId="0" applyFont="1" applyFill="1" applyBorder="1" applyAlignment="1" applyProtection="1">
      <alignment horizontal="center" vertical="center" wrapText="1"/>
      <protection hidden="1"/>
    </xf>
    <xf numFmtId="0" fontId="10" fillId="2" borderId="4" xfId="0" applyFont="1" applyFill="1" applyBorder="1" applyAlignment="1" applyProtection="1">
      <alignment horizontal="center" vertical="center" wrapText="1"/>
      <protection hidden="1"/>
    </xf>
    <xf numFmtId="0" fontId="10" fillId="2" borderId="5"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1" fillId="0" borderId="0"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0" xfId="0" applyFont="1" applyAlignment="1" applyProtection="1">
      <alignment horizontal="center" wrapText="1"/>
      <protection hidden="1"/>
    </xf>
    <xf numFmtId="0" fontId="11" fillId="0" borderId="6" xfId="0" applyFont="1" applyBorder="1" applyAlignment="1" applyProtection="1">
      <alignment wrapText="1"/>
      <protection hidden="1"/>
    </xf>
    <xf numFmtId="0" fontId="11" fillId="0" borderId="0" xfId="0" applyFont="1" applyBorder="1" applyAlignment="1" applyProtection="1">
      <alignment wrapText="1"/>
      <protection hidden="1"/>
    </xf>
    <xf numFmtId="0" fontId="11" fillId="0" borderId="7" xfId="0" applyFont="1" applyBorder="1" applyAlignment="1" applyProtection="1">
      <alignment wrapText="1"/>
      <protection hidden="1"/>
    </xf>
    <xf numFmtId="0" fontId="11" fillId="0" borderId="2" xfId="0" applyFont="1" applyBorder="1" applyAlignment="1" applyProtection="1">
      <alignment wrapText="1"/>
      <protection hidden="1"/>
    </xf>
    <xf numFmtId="0" fontId="6" fillId="0" borderId="0" xfId="0" applyFont="1" applyProtection="1">
      <protection hidden="1"/>
    </xf>
    <xf numFmtId="49" fontId="6" fillId="0" borderId="0" xfId="0" applyNumberFormat="1" applyFont="1" applyAlignment="1" applyProtection="1">
      <alignment horizontal="center"/>
      <protection hidden="1"/>
    </xf>
    <xf numFmtId="0" fontId="13" fillId="0" borderId="0" xfId="0" applyFont="1" applyAlignment="1" applyProtection="1">
      <alignment horizontal="center"/>
      <protection hidden="1"/>
    </xf>
    <xf numFmtId="0" fontId="6" fillId="3" borderId="0" xfId="0" applyFont="1" applyFill="1" applyProtection="1">
      <protection hidden="1"/>
    </xf>
    <xf numFmtId="0" fontId="6" fillId="0" borderId="0" xfId="0" applyFont="1" applyAlignment="1" applyProtection="1">
      <alignment horizontal="center" vertical="center"/>
      <protection hidden="1"/>
    </xf>
    <xf numFmtId="0" fontId="6" fillId="0" borderId="0" xfId="0" applyNumberFormat="1" applyFont="1" applyAlignment="1" applyProtection="1">
      <alignment horizontal="center"/>
      <protection hidden="1"/>
    </xf>
    <xf numFmtId="0" fontId="14" fillId="0" borderId="0" xfId="0" applyFont="1" applyAlignment="1" applyProtection="1">
      <alignment horizontal="center"/>
      <protection hidden="1"/>
    </xf>
    <xf numFmtId="0" fontId="6" fillId="3" borderId="0" xfId="0" applyFont="1" applyFill="1" applyAlignment="1" applyProtection="1">
      <alignment horizontal="center" vertical="center"/>
      <protection hidden="1"/>
    </xf>
    <xf numFmtId="0" fontId="6" fillId="0" borderId="0" xfId="0" applyFont="1" applyFill="1" applyProtection="1">
      <protection hidden="1"/>
    </xf>
    <xf numFmtId="49" fontId="6" fillId="0" borderId="0" xfId="0" applyNumberFormat="1" applyFont="1" applyFill="1" applyAlignment="1" applyProtection="1">
      <alignment horizontal="center"/>
      <protection hidden="1"/>
    </xf>
    <xf numFmtId="0" fontId="13" fillId="0" borderId="0" xfId="0" applyFont="1" applyFill="1" applyAlignment="1" applyProtection="1">
      <alignment horizontal="center"/>
      <protection hidden="1"/>
    </xf>
    <xf numFmtId="0" fontId="6" fillId="0" borderId="0" xfId="0" applyNumberFormat="1" applyFont="1" applyFill="1" applyAlignment="1" applyProtection="1">
      <alignment horizontal="center"/>
      <protection hidden="1"/>
    </xf>
    <xf numFmtId="0" fontId="6" fillId="0" borderId="0" xfId="0" applyFont="1" applyFill="1" applyAlignment="1" applyProtection="1">
      <alignment vertical="center" wrapText="1"/>
      <protection hidden="1"/>
    </xf>
    <xf numFmtId="0" fontId="6" fillId="0" borderId="0" xfId="0" applyFont="1" applyFill="1" applyAlignment="1" applyProtection="1">
      <alignment horizontal="center" vertical="center"/>
      <protection hidden="1"/>
    </xf>
    <xf numFmtId="1" fontId="6" fillId="0" borderId="0" xfId="0" applyNumberFormat="1" applyFont="1" applyAlignment="1" applyProtection="1">
      <alignment horizontal="center"/>
      <protection hidden="1"/>
    </xf>
    <xf numFmtId="0" fontId="6" fillId="0" borderId="0" xfId="0" applyFont="1" applyAlignment="1" applyProtection="1">
      <alignment horizontal="right"/>
      <protection hidden="1"/>
    </xf>
    <xf numFmtId="0" fontId="9" fillId="0" borderId="0" xfId="0" applyFont="1" applyProtection="1">
      <protection hidden="1"/>
    </xf>
    <xf numFmtId="0" fontId="6" fillId="0" borderId="0" xfId="0" applyFont="1"/>
    <xf numFmtId="0" fontId="6" fillId="0" borderId="0" xfId="0" applyFont="1" applyAlignment="1">
      <alignment wrapText="1"/>
    </xf>
    <xf numFmtId="0" fontId="9" fillId="0" borderId="0" xfId="0" applyFont="1"/>
    <xf numFmtId="0" fontId="6" fillId="0" borderId="0" xfId="0" applyNumberFormat="1" applyFont="1" applyAlignment="1">
      <alignment horizontal="center"/>
    </xf>
    <xf numFmtId="0" fontId="6" fillId="0" borderId="0" xfId="0" applyFont="1" applyAlignment="1">
      <alignment horizontal="center" vertical="center"/>
    </xf>
    <xf numFmtId="0" fontId="7" fillId="8" borderId="11" xfId="0" applyFont="1" applyFill="1" applyBorder="1" applyAlignment="1">
      <alignment horizontal="left" vertical="center"/>
    </xf>
    <xf numFmtId="0" fontId="7" fillId="8" borderId="12" xfId="0" applyFont="1" applyFill="1" applyBorder="1" applyAlignment="1">
      <alignment horizontal="left" vertical="center"/>
    </xf>
    <xf numFmtId="0" fontId="18" fillId="0" borderId="0" xfId="0" applyFont="1" applyBorder="1" applyAlignment="1">
      <alignment horizontal="center" vertical="center"/>
    </xf>
    <xf numFmtId="0" fontId="16" fillId="0" borderId="0" xfId="0" applyFont="1" applyFill="1" applyAlignment="1">
      <alignment vertical="top" wrapText="1"/>
    </xf>
    <xf numFmtId="0" fontId="7" fillId="0" borderId="0" xfId="0" applyFont="1" applyFill="1" applyBorder="1" applyAlignment="1">
      <alignment vertical="center"/>
    </xf>
    <xf numFmtId="0" fontId="6" fillId="0" borderId="0" xfId="0" applyFont="1" applyBorder="1"/>
    <xf numFmtId="0" fontId="15" fillId="0" borderId="5" xfId="0" applyFont="1" applyBorder="1" applyAlignment="1">
      <alignment horizontal="center" vertical="center"/>
    </xf>
    <xf numFmtId="0" fontId="15" fillId="0" borderId="14" xfId="0" applyFont="1" applyBorder="1" applyAlignment="1">
      <alignment horizontal="center" vertical="center"/>
    </xf>
    <xf numFmtId="0" fontId="26" fillId="6" borderId="0" xfId="0" applyFont="1" applyFill="1" applyAlignment="1">
      <alignment horizontal="center" vertical="center" wrapText="1"/>
    </xf>
    <xf numFmtId="0" fontId="27" fillId="0" borderId="0" xfId="0" applyFont="1"/>
    <xf numFmtId="0" fontId="15" fillId="0" borderId="54" xfId="0" applyFont="1" applyBorder="1" applyAlignment="1">
      <alignment horizontal="center" vertical="center"/>
    </xf>
    <xf numFmtId="0" fontId="25" fillId="0" borderId="34" xfId="0" applyFont="1" applyBorder="1" applyAlignment="1">
      <alignment vertical="center" wrapText="1"/>
    </xf>
    <xf numFmtId="0" fontId="25" fillId="0" borderId="24" xfId="0" applyNumberFormat="1" applyFont="1" applyBorder="1" applyAlignment="1">
      <alignment horizontal="center" vertical="center"/>
    </xf>
    <xf numFmtId="0" fontId="28" fillId="0" borderId="24" xfId="0" applyFont="1" applyBorder="1" applyAlignment="1">
      <alignment horizontal="left" vertical="center" wrapText="1"/>
    </xf>
    <xf numFmtId="0" fontId="29" fillId="5" borderId="26" xfId="0" applyFont="1" applyFill="1" applyBorder="1" applyAlignment="1" applyProtection="1">
      <alignment horizontal="center" vertical="center"/>
      <protection locked="0"/>
    </xf>
    <xf numFmtId="0" fontId="25" fillId="0" borderId="54" xfId="0" applyFont="1" applyBorder="1"/>
    <xf numFmtId="49" fontId="25" fillId="0" borderId="26" xfId="0" applyNumberFormat="1" applyFont="1" applyBorder="1" applyAlignment="1">
      <alignment horizontal="center" vertical="center"/>
    </xf>
    <xf numFmtId="0" fontId="29" fillId="5" borderId="0" xfId="0" applyFont="1" applyFill="1" applyBorder="1" applyAlignment="1" applyProtection="1">
      <alignment horizontal="center" vertical="center"/>
      <protection locked="0"/>
    </xf>
    <xf numFmtId="0" fontId="25" fillId="0" borderId="33" xfId="0" applyFont="1" applyBorder="1" applyAlignment="1">
      <alignment vertical="center" wrapText="1"/>
    </xf>
    <xf numFmtId="0" fontId="25" fillId="0" borderId="8" xfId="0" applyNumberFormat="1" applyFont="1" applyBorder="1" applyAlignment="1">
      <alignment horizontal="center" vertical="center"/>
    </xf>
    <xf numFmtId="0" fontId="28" fillId="0" borderId="8" xfId="0" applyFont="1" applyBorder="1" applyAlignment="1">
      <alignment horizontal="left" vertical="center" wrapText="1"/>
    </xf>
    <xf numFmtId="0" fontId="29" fillId="5" borderId="36" xfId="0" applyFont="1" applyFill="1" applyBorder="1" applyAlignment="1" applyProtection="1">
      <alignment horizontal="center" vertical="center"/>
      <protection locked="0"/>
    </xf>
    <xf numFmtId="0" fontId="25" fillId="0" borderId="9" xfId="0" applyFont="1" applyBorder="1"/>
    <xf numFmtId="0" fontId="25" fillId="0" borderId="15" xfId="0" applyFont="1" applyFill="1" applyBorder="1" applyAlignment="1">
      <alignment vertical="center" wrapText="1"/>
    </xf>
    <xf numFmtId="0" fontId="25" fillId="0" borderId="15" xfId="0" applyNumberFormat="1" applyFont="1" applyFill="1" applyBorder="1" applyAlignment="1">
      <alignment horizontal="center" vertical="center"/>
    </xf>
    <xf numFmtId="0" fontId="29" fillId="5" borderId="35" xfId="0" applyFont="1" applyFill="1" applyBorder="1" applyAlignment="1" applyProtection="1">
      <alignment horizontal="center" vertical="center"/>
      <protection locked="0"/>
    </xf>
    <xf numFmtId="0" fontId="25" fillId="0" borderId="52" xfId="0" applyFont="1" applyBorder="1"/>
    <xf numFmtId="0" fontId="25" fillId="0" borderId="24" xfId="0" applyFont="1" applyFill="1" applyBorder="1" applyAlignment="1">
      <alignment vertical="center" wrapText="1"/>
    </xf>
    <xf numFmtId="49" fontId="25" fillId="0" borderId="24" xfId="0" applyNumberFormat="1" applyFont="1" applyFill="1" applyBorder="1" applyAlignment="1">
      <alignment horizontal="center" vertical="center"/>
    </xf>
    <xf numFmtId="0" fontId="25" fillId="0" borderId="24" xfId="0" applyFont="1" applyBorder="1" applyAlignment="1">
      <alignment vertical="center" wrapText="1"/>
    </xf>
    <xf numFmtId="0" fontId="25" fillId="0" borderId="7" xfId="0" applyFont="1" applyBorder="1"/>
    <xf numFmtId="49" fontId="25" fillId="0" borderId="8" xfId="0" applyNumberFormat="1" applyFont="1" applyBorder="1" applyAlignment="1">
      <alignment horizontal="center" vertical="center"/>
    </xf>
    <xf numFmtId="0" fontId="25" fillId="0" borderId="53" xfId="0" applyFont="1" applyBorder="1"/>
    <xf numFmtId="0" fontId="25" fillId="0" borderId="42" xfId="0" applyFont="1" applyBorder="1" applyAlignment="1">
      <alignment vertical="center" wrapText="1"/>
    </xf>
    <xf numFmtId="49" fontId="25" fillId="0" borderId="15" xfId="0" applyNumberFormat="1" applyFont="1" applyBorder="1" applyAlignment="1">
      <alignment horizontal="center" vertical="center"/>
    </xf>
    <xf numFmtId="0" fontId="28" fillId="0" borderId="40" xfId="0" applyFont="1" applyBorder="1" applyAlignment="1">
      <alignment horizontal="left" vertical="center" wrapText="1"/>
    </xf>
    <xf numFmtId="0" fontId="25" fillId="0" borderId="46" xfId="0" applyFont="1" applyBorder="1" applyAlignment="1">
      <alignment vertical="center" wrapText="1"/>
    </xf>
    <xf numFmtId="0" fontId="29" fillId="5" borderId="24" xfId="0" applyFont="1" applyFill="1" applyBorder="1" applyAlignment="1" applyProtection="1">
      <alignment horizontal="center" vertical="center"/>
      <protection locked="0"/>
    </xf>
    <xf numFmtId="0" fontId="28" fillId="0" borderId="15" xfId="0" applyFont="1" applyBorder="1" applyAlignment="1">
      <alignment horizontal="left" vertical="center" wrapText="1"/>
    </xf>
    <xf numFmtId="0" fontId="29" fillId="5" borderId="40" xfId="0" applyFont="1" applyFill="1" applyBorder="1" applyAlignment="1" applyProtection="1">
      <alignment horizontal="center" vertical="center"/>
      <protection locked="0"/>
    </xf>
    <xf numFmtId="0" fontId="25" fillId="0" borderId="51" xfId="0" applyFont="1" applyBorder="1"/>
    <xf numFmtId="0" fontId="25" fillId="0" borderId="10" xfId="0" applyFont="1" applyBorder="1" applyAlignment="1">
      <alignment vertical="center" wrapText="1"/>
    </xf>
    <xf numFmtId="1" fontId="25" fillId="0" borderId="41" xfId="0" applyNumberFormat="1" applyFont="1" applyBorder="1" applyAlignment="1">
      <alignment horizontal="center" vertical="center"/>
    </xf>
    <xf numFmtId="0" fontId="29" fillId="5" borderId="41" xfId="0" applyFont="1" applyFill="1" applyBorder="1" applyAlignment="1" applyProtection="1">
      <alignment horizontal="center" vertical="center"/>
      <protection locked="0"/>
    </xf>
    <xf numFmtId="0" fontId="25" fillId="0" borderId="14" xfId="0" applyFont="1" applyBorder="1"/>
    <xf numFmtId="0" fontId="25" fillId="8" borderId="30" xfId="0" applyFont="1" applyFill="1" applyBorder="1" applyAlignment="1">
      <alignment vertical="center" wrapText="1"/>
    </xf>
    <xf numFmtId="0" fontId="28" fillId="8" borderId="4" xfId="0" applyFont="1" applyFill="1" applyBorder="1" applyAlignment="1">
      <alignment horizontal="left" vertical="center" wrapText="1"/>
    </xf>
    <xf numFmtId="0" fontId="29" fillId="5" borderId="4" xfId="0" applyFont="1" applyFill="1" applyBorder="1" applyAlignment="1" applyProtection="1">
      <alignment horizontal="center" vertical="center"/>
      <protection locked="0"/>
    </xf>
    <xf numFmtId="0" fontId="25" fillId="8" borderId="0" xfId="0" applyFont="1" applyFill="1" applyBorder="1" applyAlignment="1">
      <alignment vertical="center" wrapText="1"/>
    </xf>
    <xf numFmtId="0" fontId="28" fillId="8" borderId="26" xfId="0" applyFont="1" applyFill="1" applyBorder="1" applyAlignment="1">
      <alignment horizontal="left" vertical="center" wrapText="1"/>
    </xf>
    <xf numFmtId="0" fontId="25" fillId="8" borderId="26" xfId="0" applyFont="1" applyFill="1" applyBorder="1" applyAlignment="1">
      <alignment vertical="center" wrapText="1"/>
    </xf>
    <xf numFmtId="0" fontId="25" fillId="8" borderId="32" xfId="0" applyFont="1" applyFill="1" applyBorder="1" applyAlignment="1">
      <alignment vertical="center" wrapText="1"/>
    </xf>
    <xf numFmtId="0" fontId="28" fillId="8" borderId="34" xfId="0" applyFont="1" applyFill="1" applyBorder="1" applyAlignment="1">
      <alignment horizontal="left" vertical="center" wrapText="1"/>
    </xf>
    <xf numFmtId="0" fontId="25" fillId="8" borderId="39" xfId="0" applyFont="1" applyFill="1" applyBorder="1" applyAlignment="1">
      <alignment vertical="center" wrapText="1"/>
    </xf>
    <xf numFmtId="0" fontId="28" fillId="8" borderId="33" xfId="0" applyFont="1" applyFill="1" applyBorder="1" applyAlignment="1">
      <alignment horizontal="left" vertical="center" wrapText="1"/>
    </xf>
    <xf numFmtId="0" fontId="25" fillId="8" borderId="11" xfId="0" applyFont="1" applyFill="1" applyBorder="1" applyAlignment="1">
      <alignment vertical="center" wrapText="1"/>
    </xf>
    <xf numFmtId="1" fontId="25" fillId="8" borderId="11" xfId="0" applyNumberFormat="1" applyFont="1" applyFill="1" applyBorder="1" applyAlignment="1">
      <alignment horizontal="center" vertical="center"/>
    </xf>
    <xf numFmtId="0" fontId="28" fillId="8" borderId="11" xfId="0" applyFont="1" applyFill="1" applyBorder="1" applyAlignment="1">
      <alignment horizontal="left" vertical="center" wrapText="1"/>
    </xf>
    <xf numFmtId="0" fontId="29" fillId="5" borderId="11" xfId="0" applyFont="1" applyFill="1" applyBorder="1" applyAlignment="1" applyProtection="1">
      <alignment horizontal="center" vertical="center"/>
      <protection locked="0"/>
    </xf>
    <xf numFmtId="0" fontId="25" fillId="8" borderId="12" xfId="0" applyFont="1" applyFill="1" applyBorder="1" applyAlignment="1">
      <alignment vertical="center" wrapText="1"/>
    </xf>
    <xf numFmtId="1" fontId="25" fillId="8" borderId="12" xfId="0" applyNumberFormat="1" applyFont="1" applyFill="1" applyBorder="1" applyAlignment="1">
      <alignment horizontal="center" vertical="center"/>
    </xf>
    <xf numFmtId="0" fontId="29" fillId="5" borderId="10" xfId="0" applyFont="1" applyFill="1" applyBorder="1" applyAlignment="1" applyProtection="1">
      <alignment horizontal="center" vertical="center"/>
      <protection locked="0"/>
    </xf>
    <xf numFmtId="49" fontId="25" fillId="0" borderId="0" xfId="0" applyNumberFormat="1" applyFont="1" applyFill="1" applyBorder="1" applyAlignment="1">
      <alignment horizontal="center" vertical="center"/>
    </xf>
    <xf numFmtId="0" fontId="28" fillId="0" borderId="0" xfId="0" applyFont="1" applyFill="1" applyBorder="1" applyAlignment="1">
      <alignment horizontal="left" vertical="center" wrapText="1"/>
    </xf>
    <xf numFmtId="0" fontId="29" fillId="5" borderId="8" xfId="0" applyFont="1" applyFill="1" applyBorder="1" applyAlignment="1" applyProtection="1">
      <alignment horizontal="center" vertical="center"/>
      <protection locked="0"/>
    </xf>
    <xf numFmtId="0" fontId="25" fillId="0" borderId="42" xfId="0" applyFont="1" applyFill="1" applyBorder="1" applyAlignment="1">
      <alignment vertical="center" wrapText="1"/>
    </xf>
    <xf numFmtId="49" fontId="25" fillId="0" borderId="40" xfId="0" applyNumberFormat="1" applyFont="1" applyFill="1" applyBorder="1" applyAlignment="1">
      <alignment horizontal="center" vertical="center"/>
    </xf>
    <xf numFmtId="0" fontId="28" fillId="0" borderId="10" xfId="0" applyFont="1" applyBorder="1" applyAlignment="1">
      <alignment horizontal="left" vertical="center" wrapText="1"/>
    </xf>
    <xf numFmtId="0" fontId="25" fillId="0" borderId="47" xfId="0" applyFont="1" applyFill="1" applyBorder="1" applyAlignment="1">
      <alignment vertical="center" wrapText="1"/>
    </xf>
    <xf numFmtId="0" fontId="29" fillId="5" borderId="30" xfId="0" applyFont="1" applyFill="1" applyBorder="1" applyAlignment="1" applyProtection="1">
      <alignment horizontal="center" vertical="center"/>
      <protection locked="0"/>
    </xf>
    <xf numFmtId="0" fontId="25" fillId="0" borderId="7" xfId="0" applyFont="1" applyFill="1" applyBorder="1"/>
    <xf numFmtId="49" fontId="25" fillId="0" borderId="36" xfId="0" applyNumberFormat="1" applyFont="1" applyBorder="1" applyAlignment="1">
      <alignment horizontal="center" vertical="center"/>
    </xf>
    <xf numFmtId="0" fontId="28" fillId="0" borderId="36" xfId="0" applyFont="1" applyBorder="1" applyAlignment="1">
      <alignment horizontal="left" vertical="center" wrapText="1"/>
    </xf>
    <xf numFmtId="0" fontId="7" fillId="0" borderId="0" xfId="0" applyFont="1" applyFill="1" applyBorder="1" applyAlignment="1">
      <alignment horizontal="center" vertical="center"/>
    </xf>
    <xf numFmtId="0" fontId="7" fillId="0" borderId="40" xfId="0" applyFont="1" applyBorder="1" applyAlignment="1">
      <alignment horizontal="center" vertical="center"/>
    </xf>
    <xf numFmtId="0" fontId="7" fillId="0" borderId="0" xfId="0" applyFont="1" applyBorder="1" applyAlignment="1">
      <alignment horizontal="center" vertical="center"/>
    </xf>
    <xf numFmtId="0" fontId="7" fillId="0" borderId="41"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15" xfId="0" applyFont="1" applyBorder="1" applyAlignment="1">
      <alignment horizontal="center" vertical="center"/>
    </xf>
    <xf numFmtId="0" fontId="23" fillId="5" borderId="0" xfId="0" applyFont="1" applyFill="1" applyBorder="1" applyAlignment="1" applyProtection="1">
      <alignment horizontal="center" vertical="center" wrapText="1"/>
      <protection locked="0"/>
    </xf>
    <xf numFmtId="0" fontId="23" fillId="5" borderId="40" xfId="0" applyFont="1" applyFill="1" applyBorder="1" applyAlignment="1" applyProtection="1">
      <alignment horizontal="center" vertical="center" wrapText="1"/>
      <protection locked="0"/>
    </xf>
    <xf numFmtId="0" fontId="23" fillId="5" borderId="41" xfId="0" applyFont="1" applyFill="1" applyBorder="1" applyAlignment="1" applyProtection="1">
      <alignment horizontal="center" vertical="center" wrapText="1"/>
      <protection locked="0"/>
    </xf>
    <xf numFmtId="0" fontId="23" fillId="5" borderId="30" xfId="0" applyFont="1" applyFill="1" applyBorder="1" applyAlignment="1" applyProtection="1">
      <alignment horizontal="center" vertical="center" wrapText="1"/>
      <protection locked="0"/>
    </xf>
    <xf numFmtId="0" fontId="23" fillId="5" borderId="26" xfId="0" applyFont="1" applyFill="1" applyBorder="1" applyAlignment="1" applyProtection="1">
      <alignment horizontal="center" vertical="center" wrapText="1"/>
      <protection locked="0"/>
    </xf>
    <xf numFmtId="0" fontId="23" fillId="5" borderId="36" xfId="0" applyFont="1" applyFill="1" applyBorder="1" applyAlignment="1" applyProtection="1">
      <alignment horizontal="center" vertical="center" wrapText="1"/>
      <protection locked="0"/>
    </xf>
    <xf numFmtId="0" fontId="23" fillId="5" borderId="8" xfId="0" applyFont="1" applyFill="1" applyBorder="1" applyAlignment="1" applyProtection="1">
      <alignment horizontal="center" vertical="center" wrapText="1"/>
      <protection locked="0"/>
    </xf>
    <xf numFmtId="1" fontId="21" fillId="9" borderId="54" xfId="0" applyNumberFormat="1" applyFont="1" applyFill="1" applyBorder="1" applyAlignment="1">
      <alignment horizontal="center" vertical="center"/>
    </xf>
    <xf numFmtId="0" fontId="30" fillId="8" borderId="30" xfId="0" applyFont="1" applyFill="1" applyBorder="1" applyAlignment="1" applyProtection="1">
      <alignment horizontal="center" vertical="center"/>
    </xf>
    <xf numFmtId="0" fontId="30" fillId="8" borderId="24" xfId="0" applyFont="1" applyFill="1" applyBorder="1" applyAlignment="1" applyProtection="1">
      <alignment horizontal="center" vertical="center"/>
    </xf>
    <xf numFmtId="0" fontId="30" fillId="8" borderId="31" xfId="0" applyFont="1" applyFill="1" applyBorder="1" applyAlignment="1" applyProtection="1">
      <alignment horizontal="center" vertical="center"/>
    </xf>
    <xf numFmtId="0" fontId="30" fillId="8" borderId="32" xfId="0" applyFont="1" applyFill="1" applyBorder="1" applyAlignment="1" applyProtection="1">
      <alignment horizontal="center" vertical="center"/>
    </xf>
    <xf numFmtId="0" fontId="30" fillId="8" borderId="8" xfId="0" applyFont="1" applyFill="1" applyBorder="1" applyAlignment="1" applyProtection="1">
      <alignment horizontal="center" vertical="center"/>
    </xf>
    <xf numFmtId="0" fontId="30" fillId="8" borderId="11" xfId="0" applyFont="1" applyFill="1" applyBorder="1" applyAlignment="1" applyProtection="1">
      <alignment horizontal="center" vertical="center"/>
    </xf>
    <xf numFmtId="1" fontId="7" fillId="8" borderId="29" xfId="0" applyNumberFormat="1" applyFont="1" applyFill="1" applyBorder="1" applyAlignment="1" applyProtection="1">
      <alignment horizontal="center" vertical="center"/>
    </xf>
    <xf numFmtId="1" fontId="7" fillId="8" borderId="56" xfId="0" applyNumberFormat="1" applyFont="1" applyFill="1" applyBorder="1" applyAlignment="1" applyProtection="1">
      <alignment horizontal="center" vertical="center"/>
    </xf>
    <xf numFmtId="0" fontId="30" fillId="8" borderId="57" xfId="0" applyFont="1" applyFill="1" applyBorder="1" applyAlignment="1" applyProtection="1">
      <alignment horizontal="center" vertical="center"/>
    </xf>
    <xf numFmtId="1" fontId="7" fillId="8" borderId="12" xfId="0" applyNumberFormat="1" applyFont="1" applyFill="1" applyBorder="1" applyAlignment="1" applyProtection="1">
      <alignment horizontal="center" vertical="center"/>
    </xf>
    <xf numFmtId="0" fontId="1" fillId="6" borderId="0" xfId="0" applyFont="1" applyFill="1"/>
    <xf numFmtId="0" fontId="10" fillId="6" borderId="0" xfId="0" applyFont="1" applyFill="1"/>
    <xf numFmtId="0" fontId="28" fillId="0" borderId="26" xfId="0" applyFont="1" applyBorder="1" applyAlignment="1">
      <alignment horizontal="left" vertical="center" wrapText="1"/>
    </xf>
    <xf numFmtId="0" fontId="25" fillId="0" borderId="3" xfId="0" applyFont="1" applyBorder="1" applyAlignment="1">
      <alignment horizontal="right" vertical="center" wrapText="1"/>
    </xf>
    <xf numFmtId="0" fontId="23" fillId="9" borderId="55" xfId="0" applyFont="1" applyFill="1" applyBorder="1" applyAlignment="1">
      <alignment horizontal="right" vertical="center"/>
    </xf>
    <xf numFmtId="0" fontId="25" fillId="0" borderId="55" xfId="0" applyFont="1" applyBorder="1" applyAlignment="1">
      <alignment horizontal="right" vertical="center"/>
    </xf>
    <xf numFmtId="0" fontId="25" fillId="0" borderId="13" xfId="0" applyFont="1" applyBorder="1" applyAlignment="1">
      <alignment horizontal="right" vertical="center"/>
    </xf>
    <xf numFmtId="0" fontId="25" fillId="5" borderId="5" xfId="0" applyFont="1" applyFill="1" applyBorder="1" applyProtection="1">
      <protection locked="0"/>
    </xf>
    <xf numFmtId="0" fontId="25" fillId="5" borderId="37" xfId="0" applyFont="1" applyFill="1" applyBorder="1" applyProtection="1">
      <protection locked="0"/>
    </xf>
    <xf numFmtId="0" fontId="25" fillId="5" borderId="7" xfId="0" applyFont="1" applyFill="1" applyBorder="1" applyProtection="1">
      <protection locked="0"/>
    </xf>
    <xf numFmtId="0" fontId="25" fillId="5" borderId="9" xfId="0" applyFont="1" applyFill="1" applyBorder="1" applyProtection="1">
      <protection locked="0"/>
    </xf>
    <xf numFmtId="0" fontId="25" fillId="5" borderId="38" xfId="0" applyFont="1" applyFill="1" applyBorder="1" applyProtection="1">
      <protection locked="0"/>
    </xf>
    <xf numFmtId="0" fontId="25" fillId="5" borderId="59" xfId="0" applyFont="1" applyFill="1" applyBorder="1" applyProtection="1">
      <protection locked="0"/>
    </xf>
    <xf numFmtId="0" fontId="25" fillId="5" borderId="58" xfId="0" applyFont="1" applyFill="1" applyBorder="1" applyProtection="1">
      <protection locked="0"/>
    </xf>
    <xf numFmtId="0" fontId="0" fillId="0" borderId="0" xfId="0" applyAlignment="1">
      <alignment horizontal="right"/>
    </xf>
    <xf numFmtId="0" fontId="10" fillId="6" borderId="0" xfId="0" applyFont="1" applyFill="1" applyAlignment="1">
      <alignment horizontal="right"/>
    </xf>
    <xf numFmtId="0" fontId="20" fillId="0" borderId="16" xfId="0" applyFont="1" applyBorder="1" applyAlignment="1">
      <alignment wrapText="1"/>
    </xf>
    <xf numFmtId="0" fontId="0" fillId="0" borderId="16" xfId="0" applyFont="1" applyBorder="1" applyAlignment="1">
      <alignment wrapText="1"/>
    </xf>
    <xf numFmtId="0" fontId="0" fillId="0" borderId="16" xfId="0" applyFont="1" applyBorder="1" applyAlignment="1">
      <alignment horizontal="right" wrapText="1"/>
    </xf>
    <xf numFmtId="0" fontId="1" fillId="6" borderId="0" xfId="0" applyFont="1" applyFill="1" applyAlignment="1">
      <alignment horizontal="right"/>
    </xf>
    <xf numFmtId="0" fontId="0" fillId="0" borderId="0" xfId="0" applyAlignment="1">
      <alignment wrapText="1"/>
    </xf>
    <xf numFmtId="0" fontId="1" fillId="6" borderId="0" xfId="0" applyFont="1" applyFill="1" applyAlignment="1">
      <alignment wrapText="1"/>
    </xf>
    <xf numFmtId="0" fontId="31" fillId="0" borderId="0" xfId="0" applyFont="1" applyBorder="1" applyAlignment="1">
      <alignment vertical="center"/>
    </xf>
    <xf numFmtId="0" fontId="18" fillId="0" borderId="0" xfId="0" applyFont="1" applyBorder="1" applyAlignment="1">
      <alignment horizontal="center" vertical="center" wrapText="1"/>
    </xf>
    <xf numFmtId="0" fontId="10" fillId="6" borderId="0" xfId="0" applyFont="1" applyFill="1" applyAlignment="1">
      <alignment wrapText="1"/>
    </xf>
    <xf numFmtId="0" fontId="19" fillId="0" borderId="0" xfId="1" applyAlignment="1">
      <alignment wrapText="1"/>
    </xf>
    <xf numFmtId="0" fontId="0" fillId="0" borderId="0" xfId="0" applyAlignment="1"/>
    <xf numFmtId="0" fontId="22" fillId="0" borderId="0" xfId="0" applyFont="1" applyBorder="1" applyAlignment="1">
      <alignment horizontal="left"/>
    </xf>
    <xf numFmtId="0" fontId="25" fillId="0" borderId="0" xfId="0" applyFont="1" applyFill="1" applyBorder="1" applyAlignment="1">
      <alignment horizontal="center"/>
    </xf>
    <xf numFmtId="0" fontId="25" fillId="0" borderId="15" xfId="0" applyFont="1" applyFill="1" applyBorder="1" applyAlignment="1">
      <alignment horizontal="center"/>
    </xf>
    <xf numFmtId="0" fontId="33" fillId="5" borderId="16" xfId="0" applyFont="1" applyFill="1" applyBorder="1" applyAlignment="1" applyProtection="1">
      <alignment horizontal="center" vertical="center" wrapText="1"/>
      <protection locked="0"/>
    </xf>
    <xf numFmtId="0" fontId="15" fillId="10" borderId="16" xfId="0" applyFont="1" applyFill="1" applyBorder="1" applyAlignment="1" applyProtection="1">
      <alignment horizontal="center" vertical="center" wrapText="1"/>
    </xf>
    <xf numFmtId="0" fontId="35" fillId="0" borderId="0" xfId="0" applyFont="1"/>
    <xf numFmtId="0" fontId="0" fillId="0" borderId="0" xfId="0" applyAlignment="1">
      <alignment horizontal="left" vertical="center" indent="3"/>
    </xf>
    <xf numFmtId="0" fontId="36" fillId="6" borderId="61" xfId="0" applyFont="1" applyFill="1" applyBorder="1" applyAlignment="1">
      <alignment horizontal="center" vertical="center" wrapText="1"/>
    </xf>
    <xf numFmtId="0" fontId="36" fillId="6" borderId="62" xfId="0" applyFont="1" applyFill="1" applyBorder="1" applyAlignment="1">
      <alignment vertical="center" wrapText="1"/>
    </xf>
    <xf numFmtId="0" fontId="27" fillId="12" borderId="63" xfId="0" applyFont="1" applyFill="1" applyBorder="1" applyAlignment="1">
      <alignment vertical="center" wrapText="1"/>
    </xf>
    <xf numFmtId="0" fontId="40" fillId="12" borderId="64" xfId="0" applyFont="1" applyFill="1" applyBorder="1" applyAlignment="1">
      <alignment horizontal="center" vertical="center" wrapText="1"/>
    </xf>
    <xf numFmtId="0" fontId="37" fillId="13" borderId="66" xfId="0" applyFont="1" applyFill="1" applyBorder="1" applyAlignment="1">
      <alignment vertical="center" wrapText="1"/>
    </xf>
    <xf numFmtId="0" fontId="39" fillId="11" borderId="67" xfId="0" applyFont="1" applyFill="1" applyBorder="1" applyAlignment="1">
      <alignment horizontal="center" vertical="center" wrapText="1"/>
    </xf>
    <xf numFmtId="0" fontId="39" fillId="14" borderId="66" xfId="0" applyFont="1" applyFill="1" applyBorder="1" applyAlignment="1">
      <alignment vertical="center" wrapText="1"/>
    </xf>
    <xf numFmtId="0" fontId="39" fillId="11" borderId="69" xfId="0" applyFont="1" applyFill="1" applyBorder="1" applyAlignment="1">
      <alignment horizontal="center" vertical="center" wrapText="1"/>
    </xf>
    <xf numFmtId="0" fontId="39" fillId="15" borderId="66" xfId="0" applyFont="1" applyFill="1" applyBorder="1" applyAlignment="1">
      <alignment vertical="center" wrapText="1"/>
    </xf>
    <xf numFmtId="0" fontId="39" fillId="16" borderId="66" xfId="0" applyFont="1" applyFill="1" applyBorder="1" applyAlignment="1">
      <alignment vertical="center" wrapText="1"/>
    </xf>
    <xf numFmtId="0" fontId="39" fillId="17" borderId="71" xfId="0" applyFont="1" applyFill="1" applyBorder="1" applyAlignment="1">
      <alignment vertical="center" wrapText="1"/>
    </xf>
    <xf numFmtId="0" fontId="39" fillId="11" borderId="72" xfId="0" applyFont="1" applyFill="1" applyBorder="1" applyAlignment="1">
      <alignment horizontal="center" vertical="center" wrapText="1"/>
    </xf>
    <xf numFmtId="0" fontId="39" fillId="11" borderId="74" xfId="0" applyFont="1" applyFill="1" applyBorder="1" applyAlignment="1">
      <alignment horizontal="center" vertical="center" wrapText="1"/>
    </xf>
    <xf numFmtId="0" fontId="40" fillId="11" borderId="75" xfId="0" applyFont="1" applyFill="1" applyBorder="1" applyAlignment="1">
      <alignment vertical="center" wrapText="1"/>
    </xf>
    <xf numFmtId="0" fontId="27" fillId="12" borderId="76" xfId="0" applyFont="1" applyFill="1" applyBorder="1" applyAlignment="1">
      <alignment vertical="center" wrapText="1"/>
    </xf>
    <xf numFmtId="0" fontId="40" fillId="12" borderId="77" xfId="0" applyFont="1" applyFill="1" applyBorder="1" applyAlignment="1">
      <alignment horizontal="center" vertical="center" wrapText="1"/>
    </xf>
    <xf numFmtId="0" fontId="37" fillId="13" borderId="78" xfId="0" applyFont="1" applyFill="1" applyBorder="1" applyAlignment="1">
      <alignment vertical="center" wrapText="1"/>
    </xf>
    <xf numFmtId="0" fontId="42" fillId="11" borderId="69" xfId="0" applyFont="1" applyFill="1" applyBorder="1" applyAlignment="1">
      <alignment horizontal="center" vertical="center" wrapText="1"/>
    </xf>
    <xf numFmtId="0" fontId="39" fillId="17" borderId="79" xfId="0" applyFont="1" applyFill="1" applyBorder="1" applyAlignment="1">
      <alignment vertical="center" wrapText="1"/>
    </xf>
    <xf numFmtId="0" fontId="37" fillId="13" borderId="80" xfId="0" applyFont="1" applyFill="1" applyBorder="1" applyAlignment="1">
      <alignment vertical="center" wrapText="1"/>
    </xf>
    <xf numFmtId="0" fontId="27" fillId="12" borderId="81" xfId="0" applyFont="1" applyFill="1" applyBorder="1" applyAlignment="1">
      <alignment vertical="center" wrapText="1"/>
    </xf>
    <xf numFmtId="0" fontId="40" fillId="12" borderId="82" xfId="0" applyFont="1" applyFill="1" applyBorder="1" applyAlignment="1">
      <alignment horizontal="center" vertical="center" wrapText="1"/>
    </xf>
    <xf numFmtId="0" fontId="40" fillId="12" borderId="83" xfId="0" applyFont="1" applyFill="1" applyBorder="1" applyAlignment="1">
      <alignment horizontal="center" vertical="center" wrapText="1"/>
    </xf>
    <xf numFmtId="0" fontId="37" fillId="13" borderId="84" xfId="0" applyFont="1" applyFill="1" applyBorder="1" applyAlignment="1">
      <alignment vertical="center" wrapText="1"/>
    </xf>
    <xf numFmtId="0" fontId="39" fillId="11" borderId="68" xfId="0" applyFont="1" applyFill="1" applyBorder="1" applyAlignment="1">
      <alignment horizontal="center" vertical="center" wrapText="1"/>
    </xf>
    <xf numFmtId="0" fontId="39" fillId="11" borderId="70" xfId="0" applyFont="1" applyFill="1" applyBorder="1" applyAlignment="1">
      <alignment horizontal="center" vertical="center" wrapText="1"/>
    </xf>
    <xf numFmtId="0" fontId="39" fillId="11" borderId="73" xfId="0" applyFont="1" applyFill="1" applyBorder="1" applyAlignment="1">
      <alignment horizontal="center" vertical="center" wrapText="1"/>
    </xf>
    <xf numFmtId="0" fontId="37" fillId="13" borderId="80" xfId="0" applyFont="1" applyFill="1" applyBorder="1" applyAlignment="1">
      <alignment horizontal="justify" vertical="center" wrapText="1"/>
    </xf>
    <xf numFmtId="0" fontId="39" fillId="14" borderId="66" xfId="0" applyFont="1" applyFill="1" applyBorder="1" applyAlignment="1">
      <alignment horizontal="justify" vertical="center" wrapText="1"/>
    </xf>
    <xf numFmtId="0" fontId="39" fillId="15" borderId="66" xfId="0" applyFont="1" applyFill="1" applyBorder="1" applyAlignment="1">
      <alignment horizontal="justify" vertical="center" wrapText="1"/>
    </xf>
    <xf numFmtId="0" fontId="39" fillId="16" borderId="66" xfId="0" applyFont="1" applyFill="1" applyBorder="1" applyAlignment="1">
      <alignment horizontal="justify" vertical="center" wrapText="1"/>
    </xf>
    <xf numFmtId="0" fontId="39" fillId="17" borderId="79" xfId="0" applyFont="1" applyFill="1" applyBorder="1" applyAlignment="1">
      <alignment horizontal="justify" vertical="center" wrapText="1"/>
    </xf>
    <xf numFmtId="0" fontId="32" fillId="0" borderId="0" xfId="0" applyFont="1" applyFill="1" applyBorder="1" applyAlignment="1">
      <alignment vertical="center" wrapText="1"/>
    </xf>
    <xf numFmtId="0" fontId="43" fillId="0" borderId="0" xfId="1" applyFont="1" applyAlignment="1">
      <alignment vertical="center" wrapText="1"/>
    </xf>
    <xf numFmtId="0" fontId="11" fillId="0" borderId="0" xfId="0" applyFont="1"/>
    <xf numFmtId="0" fontId="25" fillId="0" borderId="46" xfId="0" applyFont="1" applyFill="1" applyBorder="1" applyAlignment="1">
      <alignment vertical="center" wrapText="1"/>
    </xf>
    <xf numFmtId="0" fontId="44" fillId="8" borderId="12" xfId="1" applyFont="1" applyFill="1" applyBorder="1" applyAlignment="1">
      <alignment horizontal="left" vertical="center" wrapText="1"/>
    </xf>
    <xf numFmtId="0" fontId="30" fillId="0" borderId="15"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xf>
    <xf numFmtId="0" fontId="30" fillId="0" borderId="26"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xf>
    <xf numFmtId="0" fontId="25" fillId="0" borderId="15" xfId="0" applyFont="1" applyFill="1" applyBorder="1" applyAlignment="1">
      <alignment horizontal="center" wrapText="1"/>
    </xf>
    <xf numFmtId="0" fontId="17" fillId="0" borderId="0" xfId="0" applyFont="1" applyBorder="1" applyAlignment="1">
      <alignment horizontal="center" vertical="center"/>
    </xf>
    <xf numFmtId="0" fontId="8" fillId="7" borderId="17" xfId="0" applyFont="1" applyFill="1" applyBorder="1" applyAlignment="1">
      <alignment horizontal="center" vertical="center" textRotation="90" wrapText="1"/>
    </xf>
    <xf numFmtId="0" fontId="8" fillId="7" borderId="18" xfId="0" applyFont="1" applyFill="1" applyBorder="1" applyAlignment="1">
      <alignment horizontal="center" vertical="center" textRotation="90"/>
    </xf>
    <xf numFmtId="0" fontId="8" fillId="7" borderId="19" xfId="0" applyFont="1" applyFill="1" applyBorder="1" applyAlignment="1">
      <alignment horizontal="center" vertical="center" textRotation="90"/>
    </xf>
    <xf numFmtId="0" fontId="7" fillId="8" borderId="25" xfId="0" applyFont="1" applyFill="1" applyBorder="1" applyAlignment="1">
      <alignment horizontal="left" vertical="center" wrapText="1"/>
    </xf>
    <xf numFmtId="0" fontId="7" fillId="8" borderId="27" xfId="0" applyFont="1" applyFill="1" applyBorder="1" applyAlignment="1">
      <alignment horizontal="left" vertical="center" wrapText="1"/>
    </xf>
    <xf numFmtId="0" fontId="7" fillId="0" borderId="43" xfId="0" applyFont="1" applyFill="1" applyBorder="1" applyAlignment="1">
      <alignment horizontal="left" vertical="center"/>
    </xf>
    <xf numFmtId="0" fontId="7" fillId="0" borderId="44" xfId="0" applyFont="1" applyFill="1" applyBorder="1" applyAlignment="1">
      <alignment horizontal="left" vertical="center"/>
    </xf>
    <xf numFmtId="0" fontId="7" fillId="0" borderId="45" xfId="0" applyFont="1" applyFill="1" applyBorder="1" applyAlignment="1">
      <alignment horizontal="left" vertical="center"/>
    </xf>
    <xf numFmtId="0" fontId="8" fillId="9" borderId="17" xfId="0" applyFont="1" applyFill="1" applyBorder="1" applyAlignment="1">
      <alignment horizontal="center" vertical="center" textRotation="90" wrapText="1"/>
    </xf>
    <xf numFmtId="0" fontId="8" fillId="9" borderId="18" xfId="0" applyFont="1" applyFill="1" applyBorder="1" applyAlignment="1">
      <alignment horizontal="center" vertical="center" textRotation="90" wrapText="1"/>
    </xf>
    <xf numFmtId="0" fontId="8" fillId="9" borderId="19" xfId="0" applyFont="1" applyFill="1" applyBorder="1" applyAlignment="1">
      <alignment horizontal="center" vertical="center" textRotation="90" wrapText="1"/>
    </xf>
    <xf numFmtId="1" fontId="7" fillId="8" borderId="28" xfId="0" applyNumberFormat="1" applyFont="1" applyFill="1" applyBorder="1" applyAlignment="1" applyProtection="1">
      <alignment horizontal="center" vertical="center"/>
    </xf>
    <xf numFmtId="1" fontId="7" fillId="8" borderId="29" xfId="0" applyNumberFormat="1" applyFont="1" applyFill="1" applyBorder="1" applyAlignment="1" applyProtection="1">
      <alignment horizontal="center" vertical="center"/>
    </xf>
    <xf numFmtId="0" fontId="31" fillId="0" borderId="0" xfId="0" applyFont="1" applyBorder="1" applyAlignment="1">
      <alignment horizontal="center" vertical="center"/>
    </xf>
    <xf numFmtId="0" fontId="22" fillId="0" borderId="16" xfId="0" applyFont="1" applyBorder="1" applyAlignment="1">
      <alignment horizontal="left"/>
    </xf>
    <xf numFmtId="0" fontId="25" fillId="5" borderId="21" xfId="0" applyFont="1" applyFill="1" applyBorder="1" applyAlignment="1" applyProtection="1">
      <alignment horizontal="left"/>
      <protection locked="0"/>
    </xf>
    <xf numFmtId="0" fontId="25" fillId="5" borderId="11" xfId="0" applyFont="1" applyFill="1" applyBorder="1" applyAlignment="1" applyProtection="1">
      <alignment horizontal="left"/>
      <protection locked="0"/>
    </xf>
    <xf numFmtId="0" fontId="25" fillId="5" borderId="20" xfId="0" applyFont="1" applyFill="1" applyBorder="1" applyAlignment="1" applyProtection="1">
      <alignment horizontal="left"/>
      <protection locked="0"/>
    </xf>
    <xf numFmtId="0" fontId="34" fillId="0" borderId="8" xfId="0" applyFont="1" applyBorder="1" applyAlignment="1">
      <alignment horizontal="center" vertical="center"/>
    </xf>
    <xf numFmtId="0" fontId="8" fillId="18" borderId="17" xfId="0" applyFont="1" applyFill="1" applyBorder="1" applyAlignment="1">
      <alignment horizontal="center" vertical="center" textRotation="90"/>
    </xf>
    <xf numFmtId="0" fontId="8" fillId="18" borderId="18" xfId="0" applyFont="1" applyFill="1" applyBorder="1" applyAlignment="1">
      <alignment horizontal="center" vertical="center" textRotation="90"/>
    </xf>
    <xf numFmtId="0" fontId="8" fillId="18" borderId="19" xfId="0" applyFont="1" applyFill="1" applyBorder="1" applyAlignment="1">
      <alignment horizontal="center" vertical="center" textRotation="90"/>
    </xf>
    <xf numFmtId="0" fontId="7" fillId="0" borderId="0" xfId="0" applyFont="1" applyFill="1" applyBorder="1" applyAlignment="1">
      <alignment horizontal="left" vertical="center"/>
    </xf>
    <xf numFmtId="0" fontId="7" fillId="0" borderId="8" xfId="0" applyFont="1" applyFill="1" applyBorder="1" applyAlignment="1">
      <alignment horizontal="left" vertical="center"/>
    </xf>
    <xf numFmtId="0" fontId="7" fillId="0" borderId="50" xfId="0" applyFont="1" applyFill="1" applyBorder="1" applyAlignment="1">
      <alignment horizontal="left" vertical="center"/>
    </xf>
    <xf numFmtId="0" fontId="7" fillId="0" borderId="15" xfId="0" applyFont="1" applyBorder="1" applyAlignment="1">
      <alignment horizontal="left" vertical="center"/>
    </xf>
    <xf numFmtId="0" fontId="7" fillId="0" borderId="8"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28" fillId="0" borderId="15" xfId="0" applyFont="1" applyBorder="1" applyAlignment="1">
      <alignment horizontal="left" vertical="center" wrapText="1"/>
    </xf>
    <xf numFmtId="0" fontId="28" fillId="0" borderId="35" xfId="0" applyFont="1" applyBorder="1" applyAlignment="1">
      <alignment horizontal="left" vertical="center" wrapText="1"/>
    </xf>
    <xf numFmtId="0" fontId="28" fillId="0" borderId="0" xfId="0" applyFont="1" applyBorder="1" applyAlignment="1">
      <alignment horizontal="left" vertical="center" wrapText="1"/>
    </xf>
    <xf numFmtId="0" fontId="28" fillId="0" borderId="10" xfId="0" applyFont="1" applyBorder="1" applyAlignment="1">
      <alignment horizontal="left" vertical="center" wrapText="1"/>
    </xf>
    <xf numFmtId="0" fontId="25" fillId="0" borderId="15" xfId="0" applyFont="1" applyBorder="1" applyAlignment="1">
      <alignment horizontal="left" vertical="center" wrapText="1"/>
    </xf>
    <xf numFmtId="0" fontId="25" fillId="0" borderId="35" xfId="0" applyFont="1" applyBorder="1" applyAlignment="1">
      <alignment horizontal="left" vertical="center" wrapText="1"/>
    </xf>
    <xf numFmtId="49" fontId="25" fillId="0" borderId="0" xfId="0" applyNumberFormat="1" applyFont="1" applyBorder="1" applyAlignment="1">
      <alignment horizontal="center" vertical="center"/>
    </xf>
    <xf numFmtId="1" fontId="25" fillId="8" borderId="28" xfId="0" applyNumberFormat="1" applyFont="1" applyFill="1" applyBorder="1" applyAlignment="1">
      <alignment horizontal="center" vertical="center" wrapText="1"/>
    </xf>
    <xf numFmtId="1" fontId="25" fillId="8" borderId="29" xfId="0" applyNumberFormat="1" applyFont="1" applyFill="1" applyBorder="1" applyAlignment="1">
      <alignment horizontal="center" vertical="center" wrapText="1"/>
    </xf>
    <xf numFmtId="0" fontId="25" fillId="0" borderId="48" xfId="0" applyFont="1" applyBorder="1" applyAlignment="1">
      <alignment horizontal="left" vertical="center" wrapText="1"/>
    </xf>
    <xf numFmtId="0" fontId="25" fillId="0" borderId="49" xfId="0" applyFont="1" applyBorder="1" applyAlignment="1">
      <alignment horizontal="left" vertical="center" wrapText="1"/>
    </xf>
    <xf numFmtId="49" fontId="25" fillId="0" borderId="10" xfId="0" applyNumberFormat="1" applyFont="1" applyBorder="1" applyAlignment="1">
      <alignment horizontal="center" vertical="center"/>
    </xf>
    <xf numFmtId="0" fontId="23" fillId="0" borderId="112"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16" xfId="0" applyFont="1" applyBorder="1" applyAlignment="1">
      <alignment horizontal="left" vertical="center"/>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2" fillId="0" borderId="16" xfId="0" applyFont="1" applyBorder="1" applyAlignment="1">
      <alignment horizontal="left" wrapText="1"/>
    </xf>
    <xf numFmtId="0" fontId="23" fillId="5" borderId="21" xfId="0" applyFont="1" applyFill="1" applyBorder="1" applyAlignment="1" applyProtection="1">
      <alignment horizontal="left" wrapText="1"/>
      <protection locked="0"/>
    </xf>
    <xf numFmtId="0" fontId="23" fillId="5" borderId="11" xfId="0" applyFont="1" applyFill="1" applyBorder="1" applyAlignment="1" applyProtection="1">
      <alignment horizontal="left" wrapText="1"/>
      <protection locked="0"/>
    </xf>
    <xf numFmtId="0" fontId="23" fillId="5" borderId="20" xfId="0" applyFont="1" applyFill="1" applyBorder="1" applyAlignment="1" applyProtection="1">
      <alignment horizontal="left" wrapText="1"/>
      <protection locked="0"/>
    </xf>
    <xf numFmtId="0" fontId="23" fillId="10" borderId="16" xfId="0" applyFont="1" applyFill="1" applyBorder="1" applyAlignment="1">
      <alignment horizontal="left" vertical="center"/>
    </xf>
    <xf numFmtId="0" fontId="27" fillId="0" borderId="110" xfId="0" applyFont="1" applyBorder="1" applyAlignment="1">
      <alignment horizontal="center" vertical="center" wrapText="1"/>
    </xf>
    <xf numFmtId="0" fontId="27" fillId="0" borderId="0" xfId="0" applyFont="1" applyAlignment="1">
      <alignment horizontal="center" vertical="center" wrapText="1"/>
    </xf>
    <xf numFmtId="0" fontId="27" fillId="0" borderId="111" xfId="0" applyFont="1" applyBorder="1" applyAlignment="1">
      <alignment horizontal="center" vertical="center" wrapText="1"/>
    </xf>
    <xf numFmtId="0" fontId="38" fillId="0" borderId="0" xfId="0" applyFont="1" applyAlignment="1">
      <alignment horizontal="center"/>
    </xf>
    <xf numFmtId="0" fontId="0" fillId="0" borderId="0" xfId="0" applyAlignment="1">
      <alignment horizontal="left"/>
    </xf>
    <xf numFmtId="0" fontId="39" fillId="11" borderId="99" xfId="0" applyFont="1" applyFill="1" applyBorder="1" applyAlignment="1">
      <alignment horizontal="center" vertical="center" wrapText="1"/>
    </xf>
    <xf numFmtId="0" fontId="39" fillId="11" borderId="89" xfId="0" applyFont="1" applyFill="1" applyBorder="1" applyAlignment="1">
      <alignment horizontal="center" vertical="center" wrapText="1"/>
    </xf>
    <xf numFmtId="0" fontId="39" fillId="11" borderId="100" xfId="0" applyFont="1" applyFill="1" applyBorder="1" applyAlignment="1">
      <alignment horizontal="center" vertical="center" wrapText="1"/>
    </xf>
    <xf numFmtId="0" fontId="39" fillId="11" borderId="104" xfId="0" applyFont="1" applyFill="1" applyBorder="1" applyAlignment="1">
      <alignment horizontal="center" vertical="center" wrapText="1"/>
    </xf>
    <xf numFmtId="0" fontId="39" fillId="11" borderId="105" xfId="0" applyFont="1" applyFill="1" applyBorder="1" applyAlignment="1">
      <alignment horizontal="center" vertical="center" wrapText="1"/>
    </xf>
    <xf numFmtId="0" fontId="39" fillId="11" borderId="106" xfId="0" applyFont="1" applyFill="1" applyBorder="1" applyAlignment="1">
      <alignment horizontal="center" vertical="center" wrapText="1"/>
    </xf>
    <xf numFmtId="0" fontId="39" fillId="11" borderId="93" xfId="0" applyFont="1" applyFill="1" applyBorder="1" applyAlignment="1">
      <alignment horizontal="center" vertical="center" wrapText="1"/>
    </xf>
    <xf numFmtId="0" fontId="39" fillId="11" borderId="107" xfId="0" applyFont="1" applyFill="1" applyBorder="1" applyAlignment="1">
      <alignment horizontal="center" vertical="center" wrapText="1"/>
    </xf>
    <xf numFmtId="0" fontId="39" fillId="11" borderId="94" xfId="0" applyFont="1" applyFill="1" applyBorder="1" applyAlignment="1">
      <alignment horizontal="center" vertical="center" wrapText="1"/>
    </xf>
    <xf numFmtId="0" fontId="39" fillId="11" borderId="95" xfId="0" applyFont="1" applyFill="1" applyBorder="1" applyAlignment="1">
      <alignment horizontal="center" vertical="center" wrapText="1"/>
    </xf>
    <xf numFmtId="0" fontId="39" fillId="11" borderId="108" xfId="0" applyFont="1" applyFill="1" applyBorder="1" applyAlignment="1">
      <alignment horizontal="center" vertical="center" wrapText="1"/>
    </xf>
    <xf numFmtId="0" fontId="39" fillId="11" borderId="60" xfId="0" applyFont="1" applyFill="1" applyBorder="1" applyAlignment="1">
      <alignment horizontal="center" vertical="center" wrapText="1"/>
    </xf>
    <xf numFmtId="0" fontId="39" fillId="11" borderId="103" xfId="0" applyFont="1" applyFill="1" applyBorder="1" applyAlignment="1">
      <alignment horizontal="center" vertical="center" wrapText="1"/>
    </xf>
    <xf numFmtId="0" fontId="41" fillId="11" borderId="96" xfId="0" applyFont="1" applyFill="1" applyBorder="1" applyAlignment="1">
      <alignment horizontal="center" vertical="center" wrapText="1"/>
    </xf>
    <xf numFmtId="0" fontId="41" fillId="11" borderId="97" xfId="0" applyFont="1" applyFill="1" applyBorder="1" applyAlignment="1">
      <alignment horizontal="center" vertical="center" wrapText="1"/>
    </xf>
    <xf numFmtId="0" fontId="41" fillId="11" borderId="98" xfId="0" applyFont="1" applyFill="1" applyBorder="1" applyAlignment="1">
      <alignment horizontal="center" vertical="center" wrapText="1"/>
    </xf>
    <xf numFmtId="0" fontId="40" fillId="12" borderId="101" xfId="0" applyFont="1" applyFill="1" applyBorder="1" applyAlignment="1">
      <alignment horizontal="center" vertical="center" wrapText="1"/>
    </xf>
    <xf numFmtId="0" fontId="40" fillId="12" borderId="102" xfId="0" applyFont="1" applyFill="1" applyBorder="1" applyAlignment="1">
      <alignment horizontal="center" vertical="center" wrapText="1"/>
    </xf>
    <xf numFmtId="0" fontId="42" fillId="11" borderId="93" xfId="0" applyFont="1" applyFill="1" applyBorder="1" applyAlignment="1">
      <alignment horizontal="center" vertical="center" wrapText="1"/>
    </xf>
    <xf numFmtId="0" fontId="42" fillId="11" borderId="94" xfId="0" applyFont="1" applyFill="1" applyBorder="1" applyAlignment="1">
      <alignment horizontal="center" vertical="center" wrapText="1"/>
    </xf>
    <xf numFmtId="0" fontId="37" fillId="6" borderId="85" xfId="0" applyFont="1" applyFill="1" applyBorder="1" applyAlignment="1">
      <alignment horizontal="center" vertical="center" wrapText="1"/>
    </xf>
    <xf numFmtId="0" fontId="37" fillId="6" borderId="86" xfId="0" applyFont="1" applyFill="1" applyBorder="1" applyAlignment="1">
      <alignment horizontal="center" vertical="center" wrapText="1"/>
    </xf>
    <xf numFmtId="0" fontId="37" fillId="6" borderId="87" xfId="0" applyFont="1" applyFill="1" applyBorder="1" applyAlignment="1">
      <alignment horizontal="center" vertical="center" wrapText="1"/>
    </xf>
    <xf numFmtId="0" fontId="39" fillId="11" borderId="88" xfId="0" applyFont="1" applyFill="1" applyBorder="1" applyAlignment="1">
      <alignment horizontal="center" vertical="center" wrapText="1"/>
    </xf>
    <xf numFmtId="0" fontId="39" fillId="11" borderId="109" xfId="0" applyFont="1" applyFill="1" applyBorder="1" applyAlignment="1">
      <alignment horizontal="center" vertical="center" wrapText="1"/>
    </xf>
    <xf numFmtId="0" fontId="40" fillId="12" borderId="65" xfId="0" applyFont="1" applyFill="1" applyBorder="1" applyAlignment="1">
      <alignment horizontal="center" vertical="center" wrapText="1"/>
    </xf>
    <xf numFmtId="0" fontId="40" fillId="12" borderId="90" xfId="0" applyFont="1" applyFill="1" applyBorder="1" applyAlignment="1">
      <alignment horizontal="center" vertical="center" wrapText="1"/>
    </xf>
    <xf numFmtId="0" fontId="39" fillId="11" borderId="91" xfId="0" applyFont="1" applyFill="1" applyBorder="1" applyAlignment="1">
      <alignment horizontal="center" vertical="center" wrapText="1"/>
    </xf>
    <xf numFmtId="0" fontId="39" fillId="11" borderId="92" xfId="0" applyFont="1" applyFill="1" applyBorder="1" applyAlignment="1">
      <alignment horizontal="center" vertical="center" wrapText="1"/>
    </xf>
    <xf numFmtId="1" fontId="0" fillId="0" borderId="0" xfId="0" applyNumberFormat="1" applyAlignment="1" applyProtection="1">
      <alignment horizontal="center" vertical="center"/>
      <protection hidden="1"/>
    </xf>
  </cellXfs>
  <cellStyles count="2">
    <cellStyle name="Hyperlink" xfId="1" builtinId="8"/>
    <cellStyle name="Normal" xfId="0" builtinId="0"/>
  </cellStyles>
  <dxfs count="12">
    <dxf>
      <font>
        <color rgb="FFFF000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B4D42"/>
      <color rgb="FF091F2F"/>
      <color rgb="FF3190D7"/>
      <color rgb="FF9ECBEC"/>
      <color rgb="FFD2E7F6"/>
      <color rgb="FF288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fmlaLink="$F$31"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CheckBox" fmlaLink="$F$32"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CheckBox" fmlaLink="$F$33"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CheckBox" fmlaLink="$F$34"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CheckBox" fmlaLink="$F$35"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F$36"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CheckBox" fmlaLink="$F$37"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CheckBox" fmlaLink="$F$38"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CheckBox" fmlaLink="$F$39" lockText="1" noThreeD="1"/>
</file>

<file path=xl/ctrlProps/ctrlProp171.xml><?xml version="1.0" encoding="utf-8"?>
<formControlPr xmlns="http://schemas.microsoft.com/office/spreadsheetml/2009/9/main" objectType="Radio" firstButton="1" fmlaLink="$F$2" lockText="1" noThreeD="1"/>
</file>

<file path=xl/ctrlProps/ctrlProp172.xml><?xml version="1.0" encoding="utf-8"?>
<formControlPr xmlns="http://schemas.microsoft.com/office/spreadsheetml/2009/9/main" objectType="Radio" checked="Checked" lockText="1" noThreeD="1"/>
</file>

<file path=xl/ctrlProps/ctrlProp173.xml><?xml version="1.0" encoding="utf-8"?>
<formControlPr xmlns="http://schemas.microsoft.com/office/spreadsheetml/2009/9/main" objectType="Radio" firstButton="1" lockText="1" noThreeD="1"/>
</file>

<file path=xl/ctrlProps/ctrlProp174.xml><?xml version="1.0" encoding="utf-8"?>
<formControlPr xmlns="http://schemas.microsoft.com/office/spreadsheetml/2009/9/main" objectType="Radio" firstButton="1" lockText="1"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firstButton="1" lockText="1" noThreeD="1"/>
</file>

<file path=xl/ctrlProps/ctrlProp177.xml><?xml version="1.0" encoding="utf-8"?>
<formControlPr xmlns="http://schemas.microsoft.com/office/spreadsheetml/2009/9/main" objectType="Radio" firstButton="1" lockText="1" noThreeD="1"/>
</file>

<file path=xl/ctrlProps/ctrlProp178.xml><?xml version="1.0" encoding="utf-8"?>
<formControlPr xmlns="http://schemas.microsoft.com/office/spreadsheetml/2009/9/main" objectType="Radio" firstButton="1" lockText="1"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firstButton="1" lockText="1" noThreeD="1"/>
</file>

<file path=xl/ctrlProps/ctrlProp181.xml><?xml version="1.0" encoding="utf-8"?>
<formControlPr xmlns="http://schemas.microsoft.com/office/spreadsheetml/2009/9/main" objectType="Radio" checked="Checked" lockText="1" noThreeD="1"/>
</file>

<file path=xl/ctrlProps/ctrlProp182.xml><?xml version="1.0" encoding="utf-8"?>
<formControlPr xmlns="http://schemas.microsoft.com/office/spreadsheetml/2009/9/main" objectType="Radio" checked="Checked" lockText="1" noThreeD="1"/>
</file>

<file path=xl/ctrlProps/ctrlProp183.xml><?xml version="1.0" encoding="utf-8"?>
<formControlPr xmlns="http://schemas.microsoft.com/office/spreadsheetml/2009/9/main" objectType="Radio" checked="Checked" lockText="1" noThreeD="1"/>
</file>

<file path=xl/ctrlProps/ctrlProp184.xml><?xml version="1.0" encoding="utf-8"?>
<formControlPr xmlns="http://schemas.microsoft.com/office/spreadsheetml/2009/9/main" objectType="Radio" checked="Checked" lockText="1" noThreeD="1"/>
</file>

<file path=xl/ctrlProps/ctrlProp185.xml><?xml version="1.0" encoding="utf-8"?>
<formControlPr xmlns="http://schemas.microsoft.com/office/spreadsheetml/2009/9/main" objectType="Radio" checked="Checked" lockText="1" noThreeD="1"/>
</file>

<file path=xl/ctrlProps/ctrlProp186.xml><?xml version="1.0" encoding="utf-8"?>
<formControlPr xmlns="http://schemas.microsoft.com/office/spreadsheetml/2009/9/main" objectType="Radio" checked="Checked" lockText="1" noThreeD="1"/>
</file>

<file path=xl/ctrlProps/ctrlProp187.xml><?xml version="1.0" encoding="utf-8"?>
<formControlPr xmlns="http://schemas.microsoft.com/office/spreadsheetml/2009/9/main" objectType="Radio" checked="Checked" lockText="1" noThreeD="1"/>
</file>

<file path=xl/ctrlProps/ctrlProp188.xml><?xml version="1.0" encoding="utf-8"?>
<formControlPr xmlns="http://schemas.microsoft.com/office/spreadsheetml/2009/9/main" objectType="Radio" checked="Checked"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lockText="1" noThreeD="1"/>
</file>

<file path=xl/ctrlProps/ctrlProp19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firstButton="1" lockText="1" noThreeD="1"/>
</file>

<file path=xl/ctrlProps/ctrlProp202.xml><?xml version="1.0" encoding="utf-8"?>
<formControlPr xmlns="http://schemas.microsoft.com/office/spreadsheetml/2009/9/main" objectType="Radio" checked="Checked" lockText="1"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firstButton="1" lockText="1" noThreeD="1"/>
</file>

<file path=xl/ctrlProps/ctrlProp205.xml><?xml version="1.0" encoding="utf-8"?>
<formControlPr xmlns="http://schemas.microsoft.com/office/spreadsheetml/2009/9/main" objectType="Radio" checked="Checked"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lockText="1" noThreeD="1"/>
</file>

<file path=xl/ctrlProps/ctrlProp208.xml><?xml version="1.0" encoding="utf-8"?>
<formControlPr xmlns="http://schemas.microsoft.com/office/spreadsheetml/2009/9/main" objectType="Radio" checked="Checked"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firstButton="1" lockText="1" noThreeD="1"/>
</file>

<file path=xl/ctrlProps/ctrlProp211.xml><?xml version="1.0" encoding="utf-8"?>
<formControlPr xmlns="http://schemas.microsoft.com/office/spreadsheetml/2009/9/main" objectType="Radio" checked="Checked"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firstButton="1" lockText="1" noThreeD="1"/>
</file>

<file path=xl/ctrlProps/ctrlProp214.xml><?xml version="1.0" encoding="utf-8"?>
<formControlPr xmlns="http://schemas.microsoft.com/office/spreadsheetml/2009/9/main" objectType="Radio" checked="Checked"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checked="Checked" firstButton="1"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checked="Checked" firstButton="1"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Radio" checked="Checked" firstButton="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Radio" checked="Checked" firstButton="1"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Radio" firstButton="1" lockText="1" noThreeD="1"/>
</file>

<file path=xl/ctrlProps/ctrlProp235.xml><?xml version="1.0" encoding="utf-8"?>
<formControlPr xmlns="http://schemas.microsoft.com/office/spreadsheetml/2009/9/main" objectType="Radio" checked="Checked"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firstButton="1" fmlaLink="$F$51" lockText="1" noThreeD="1"/>
</file>

<file path=xl/ctrlProps/ctrlProp238.xml><?xml version="1.0" encoding="utf-8"?>
<formControlPr xmlns="http://schemas.microsoft.com/office/spreadsheetml/2009/9/main" objectType="Radio" checked="Checked"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firstButton="1" lockText="1" noThreeD="1"/>
</file>

<file path=xl/ctrlProps/ctrlProp241.xml><?xml version="1.0" encoding="utf-8"?>
<formControlPr xmlns="http://schemas.microsoft.com/office/spreadsheetml/2009/9/main" objectType="Radio" checked="Checked"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checked="Checked" fmlaLink="'System Details'!$C$64"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checked="Checked" fmlaLink="$F$19"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checked="Checked" fmlaLink="$F$20"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checked="Checked" fmlaLink="$F$21"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fmlaLink="$F$23"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fmlaLink="$F$24"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CheckBox" fmlaLink="$F$25"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fmlaLink="$F$26"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fmlaLink="$F$27"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fmlaLink="$F$28"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CheckBox" fmlaLink="$F$29"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CheckBox" fmlaLink="$F$30"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790575</xdr:colOff>
      <xdr:row>1</xdr:row>
      <xdr:rowOff>66675</xdr:rowOff>
    </xdr:from>
    <xdr:to>
      <xdr:col>2</xdr:col>
      <xdr:colOff>2762250</xdr:colOff>
      <xdr:row>3</xdr:row>
      <xdr:rowOff>37018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9775" y="400050"/>
          <a:ext cx="1971675" cy="637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12</xdr:row>
          <xdr:rowOff>19050</xdr:rowOff>
        </xdr:from>
        <xdr:to>
          <xdr:col>6</xdr:col>
          <xdr:colOff>1133475</xdr:colOff>
          <xdr:row>12</xdr:row>
          <xdr:rowOff>171450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19050</xdr:rowOff>
        </xdr:from>
        <xdr:to>
          <xdr:col>6</xdr:col>
          <xdr:colOff>1133475</xdr:colOff>
          <xdr:row>13</xdr:row>
          <xdr:rowOff>171450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19050</xdr:rowOff>
        </xdr:from>
        <xdr:to>
          <xdr:col>6</xdr:col>
          <xdr:colOff>1133475</xdr:colOff>
          <xdr:row>14</xdr:row>
          <xdr:rowOff>171450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9525</xdr:rowOff>
        </xdr:from>
        <xdr:to>
          <xdr:col>6</xdr:col>
          <xdr:colOff>1133475</xdr:colOff>
          <xdr:row>15</xdr:row>
          <xdr:rowOff>171450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1133475</xdr:colOff>
          <xdr:row>16</xdr:row>
          <xdr:rowOff>171450</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6</xdr:col>
          <xdr:colOff>1133475</xdr:colOff>
          <xdr:row>17</xdr:row>
          <xdr:rowOff>171450</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9525</xdr:rowOff>
        </xdr:from>
        <xdr:to>
          <xdr:col>6</xdr:col>
          <xdr:colOff>1133475</xdr:colOff>
          <xdr:row>18</xdr:row>
          <xdr:rowOff>171450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19050</xdr:rowOff>
        </xdr:from>
        <xdr:to>
          <xdr:col>6</xdr:col>
          <xdr:colOff>1133475</xdr:colOff>
          <xdr:row>19</xdr:row>
          <xdr:rowOff>180975</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19050</xdr:rowOff>
        </xdr:from>
        <xdr:to>
          <xdr:col>6</xdr:col>
          <xdr:colOff>1133475</xdr:colOff>
          <xdr:row>20</xdr:row>
          <xdr:rowOff>171450</xdr:rowOff>
        </xdr:to>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19050</xdr:rowOff>
        </xdr:from>
        <xdr:to>
          <xdr:col>6</xdr:col>
          <xdr:colOff>371475</xdr:colOff>
          <xdr:row>22</xdr:row>
          <xdr:rowOff>190500</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19050</xdr:rowOff>
        </xdr:from>
        <xdr:to>
          <xdr:col>6</xdr:col>
          <xdr:colOff>371475</xdr:colOff>
          <xdr:row>23</xdr:row>
          <xdr:rowOff>180975</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19050</xdr:rowOff>
        </xdr:from>
        <xdr:to>
          <xdr:col>6</xdr:col>
          <xdr:colOff>371475</xdr:colOff>
          <xdr:row>24</xdr:row>
          <xdr:rowOff>200025</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19050</xdr:rowOff>
        </xdr:from>
        <xdr:to>
          <xdr:col>6</xdr:col>
          <xdr:colOff>371475</xdr:colOff>
          <xdr:row>26</xdr:row>
          <xdr:rowOff>190500</xdr:rowOff>
        </xdr:to>
        <xdr:sp macro="" textlink="">
          <xdr:nvSpPr>
            <xdr:cNvPr id="1150" name="Group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19050</xdr:rowOff>
        </xdr:from>
        <xdr:to>
          <xdr:col>6</xdr:col>
          <xdr:colOff>371475</xdr:colOff>
          <xdr:row>27</xdr:row>
          <xdr:rowOff>180975</xdr:rowOff>
        </xdr:to>
        <xdr:sp macro="" textlink="">
          <xdr:nvSpPr>
            <xdr:cNvPr id="1153" name="Group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371475</xdr:colOff>
          <xdr:row>28</xdr:row>
          <xdr:rowOff>180975</xdr:rowOff>
        </xdr:to>
        <xdr:sp macro="" textlink="">
          <xdr:nvSpPr>
            <xdr:cNvPr id="1156" name="Group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371475</xdr:colOff>
          <xdr:row>30</xdr:row>
          <xdr:rowOff>190500</xdr:rowOff>
        </xdr:to>
        <xdr:sp macro="" textlink="">
          <xdr:nvSpPr>
            <xdr:cNvPr id="1159" name="Group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19050</xdr:rowOff>
        </xdr:from>
        <xdr:to>
          <xdr:col>6</xdr:col>
          <xdr:colOff>371475</xdr:colOff>
          <xdr:row>31</xdr:row>
          <xdr:rowOff>180975</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371475</xdr:colOff>
          <xdr:row>32</xdr:row>
          <xdr:rowOff>180975</xdr:rowOff>
        </xdr:to>
        <xdr:sp macro="" textlink="">
          <xdr:nvSpPr>
            <xdr:cNvPr id="1165" name="Group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371475</xdr:colOff>
          <xdr:row>33</xdr:row>
          <xdr:rowOff>180975</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0</xdr:rowOff>
        </xdr:from>
        <xdr:to>
          <xdr:col>6</xdr:col>
          <xdr:colOff>371475</xdr:colOff>
          <xdr:row>34</xdr:row>
          <xdr:rowOff>171450</xdr:rowOff>
        </xdr:to>
        <xdr:sp macro="" textlink="">
          <xdr:nvSpPr>
            <xdr:cNvPr id="1171" name="Group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371475</xdr:colOff>
          <xdr:row>34</xdr:row>
          <xdr:rowOff>180975</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371475</xdr:colOff>
          <xdr:row>35</xdr:row>
          <xdr:rowOff>180975</xdr:rowOff>
        </xdr:to>
        <xdr:sp macro="" textlink="">
          <xdr:nvSpPr>
            <xdr:cNvPr id="1177" name="Group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371475</xdr:colOff>
          <xdr:row>36</xdr:row>
          <xdr:rowOff>361950</xdr:rowOff>
        </xdr:to>
        <xdr:sp macro="" textlink="">
          <xdr:nvSpPr>
            <xdr:cNvPr id="1180" name="Group Box 156"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xdr:row>
          <xdr:rowOff>19050</xdr:rowOff>
        </xdr:from>
        <xdr:to>
          <xdr:col>6</xdr:col>
          <xdr:colOff>371475</xdr:colOff>
          <xdr:row>38</xdr:row>
          <xdr:rowOff>190500</xdr:rowOff>
        </xdr:to>
        <xdr:sp macro="" textlink="">
          <xdr:nvSpPr>
            <xdr:cNvPr id="1183" name="Group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12</xdr:row>
          <xdr:rowOff>180975</xdr:rowOff>
        </xdr:from>
        <xdr:to>
          <xdr:col>5</xdr:col>
          <xdr:colOff>628650</xdr:colOff>
          <xdr:row>12</xdr:row>
          <xdr:rowOff>581025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19050</xdr:rowOff>
        </xdr:from>
        <xdr:to>
          <xdr:col>6</xdr:col>
          <xdr:colOff>1123950</xdr:colOff>
          <xdr:row>13</xdr:row>
          <xdr:rowOff>171450</xdr:rowOff>
        </xdr:to>
        <xdr:sp macro="" textlink="">
          <xdr:nvSpPr>
            <xdr:cNvPr id="1203" name="Group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13</xdr:row>
          <xdr:rowOff>66675</xdr:rowOff>
        </xdr:from>
        <xdr:to>
          <xdr:col>5</xdr:col>
          <xdr:colOff>628650</xdr:colOff>
          <xdr:row>13</xdr:row>
          <xdr:rowOff>342900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19050</xdr:rowOff>
        </xdr:from>
        <xdr:to>
          <xdr:col>6</xdr:col>
          <xdr:colOff>1123950</xdr:colOff>
          <xdr:row>14</xdr:row>
          <xdr:rowOff>171450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14</xdr:row>
          <xdr:rowOff>180975</xdr:rowOff>
        </xdr:from>
        <xdr:to>
          <xdr:col>5</xdr:col>
          <xdr:colOff>628650</xdr:colOff>
          <xdr:row>14</xdr:row>
          <xdr:rowOff>571500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2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19050</xdr:rowOff>
        </xdr:from>
        <xdr:to>
          <xdr:col>6</xdr:col>
          <xdr:colOff>1123950</xdr:colOff>
          <xdr:row>15</xdr:row>
          <xdr:rowOff>171450</xdr:rowOff>
        </xdr:to>
        <xdr:sp macro="" textlink="">
          <xdr:nvSpPr>
            <xdr:cNvPr id="1207" name="Group Box 183" hidden="1">
              <a:extLst>
                <a:ext uri="{63B3BB69-23CF-44E3-9099-C40C66FF867C}">
                  <a14:compatExt spid="_x0000_s1207"/>
                </a:ext>
                <a:ext uri="{FF2B5EF4-FFF2-40B4-BE49-F238E27FC236}">
                  <a16:creationId xmlns:a16="http://schemas.microsoft.com/office/drawing/2014/main" id="{00000000-0008-0000-0200-0000B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15</xdr:row>
          <xdr:rowOff>104775</xdr:rowOff>
        </xdr:from>
        <xdr:to>
          <xdr:col>5</xdr:col>
          <xdr:colOff>628650</xdr:colOff>
          <xdr:row>15</xdr:row>
          <xdr:rowOff>381000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2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19050</xdr:rowOff>
        </xdr:from>
        <xdr:to>
          <xdr:col>6</xdr:col>
          <xdr:colOff>1123950</xdr:colOff>
          <xdr:row>16</xdr:row>
          <xdr:rowOff>171450</xdr:rowOff>
        </xdr:to>
        <xdr:sp macro="" textlink="">
          <xdr:nvSpPr>
            <xdr:cNvPr id="1209" name="Group Box 185" hidden="1">
              <a:extLst>
                <a:ext uri="{63B3BB69-23CF-44E3-9099-C40C66FF867C}">
                  <a14:compatExt spid="_x0000_s1209"/>
                </a:ext>
                <a:ext uri="{FF2B5EF4-FFF2-40B4-BE49-F238E27FC236}">
                  <a16:creationId xmlns:a16="http://schemas.microsoft.com/office/drawing/2014/main" id="{00000000-0008-0000-0200-0000B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66675</xdr:rowOff>
        </xdr:from>
        <xdr:to>
          <xdr:col>5</xdr:col>
          <xdr:colOff>628650</xdr:colOff>
          <xdr:row>16</xdr:row>
          <xdr:rowOff>342900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19050</xdr:rowOff>
        </xdr:from>
        <xdr:to>
          <xdr:col>6</xdr:col>
          <xdr:colOff>1123950</xdr:colOff>
          <xdr:row>17</xdr:row>
          <xdr:rowOff>171450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2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17</xdr:row>
          <xdr:rowOff>180975</xdr:rowOff>
        </xdr:from>
        <xdr:to>
          <xdr:col>5</xdr:col>
          <xdr:colOff>628650</xdr:colOff>
          <xdr:row>17</xdr:row>
          <xdr:rowOff>571500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19050</xdr:rowOff>
        </xdr:from>
        <xdr:to>
          <xdr:col>6</xdr:col>
          <xdr:colOff>1123950</xdr:colOff>
          <xdr:row>18</xdr:row>
          <xdr:rowOff>171450</xdr:rowOff>
        </xdr:to>
        <xdr:sp macro="" textlink="">
          <xdr:nvSpPr>
            <xdr:cNvPr id="1213" name="Group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18</xdr:row>
          <xdr:rowOff>180975</xdr:rowOff>
        </xdr:from>
        <xdr:to>
          <xdr:col>5</xdr:col>
          <xdr:colOff>628650</xdr:colOff>
          <xdr:row>18</xdr:row>
          <xdr:rowOff>457200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2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19050</xdr:rowOff>
        </xdr:from>
        <xdr:to>
          <xdr:col>6</xdr:col>
          <xdr:colOff>1123950</xdr:colOff>
          <xdr:row>19</xdr:row>
          <xdr:rowOff>171450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19</xdr:row>
          <xdr:rowOff>180975</xdr:rowOff>
        </xdr:from>
        <xdr:to>
          <xdr:col>5</xdr:col>
          <xdr:colOff>628650</xdr:colOff>
          <xdr:row>19</xdr:row>
          <xdr:rowOff>457200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19050</xdr:rowOff>
        </xdr:from>
        <xdr:to>
          <xdr:col>6</xdr:col>
          <xdr:colOff>1123950</xdr:colOff>
          <xdr:row>20</xdr:row>
          <xdr:rowOff>180975</xdr:rowOff>
        </xdr:to>
        <xdr:sp macro="" textlink="">
          <xdr:nvSpPr>
            <xdr:cNvPr id="1217" name="Group Box 193" hidden="1">
              <a:extLst>
                <a:ext uri="{63B3BB69-23CF-44E3-9099-C40C66FF867C}">
                  <a14:compatExt spid="_x0000_s1217"/>
                </a:ext>
                <a:ext uri="{FF2B5EF4-FFF2-40B4-BE49-F238E27FC236}">
                  <a16:creationId xmlns:a16="http://schemas.microsoft.com/office/drawing/2014/main" id="{00000000-0008-0000-0200-0000C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19050</xdr:rowOff>
        </xdr:from>
        <xdr:to>
          <xdr:col>6</xdr:col>
          <xdr:colOff>1123950</xdr:colOff>
          <xdr:row>20</xdr:row>
          <xdr:rowOff>171450</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2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20</xdr:row>
          <xdr:rowOff>209550</xdr:rowOff>
        </xdr:from>
        <xdr:to>
          <xdr:col>5</xdr:col>
          <xdr:colOff>657225</xdr:colOff>
          <xdr:row>20</xdr:row>
          <xdr:rowOff>1409700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19050</xdr:rowOff>
        </xdr:from>
        <xdr:to>
          <xdr:col>6</xdr:col>
          <xdr:colOff>1123950</xdr:colOff>
          <xdr:row>22</xdr:row>
          <xdr:rowOff>171450</xdr:rowOff>
        </xdr:to>
        <xdr:sp macro="" textlink="">
          <xdr:nvSpPr>
            <xdr:cNvPr id="1220" name="Group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19050</xdr:rowOff>
        </xdr:from>
        <xdr:to>
          <xdr:col>6</xdr:col>
          <xdr:colOff>1123950</xdr:colOff>
          <xdr:row>22</xdr:row>
          <xdr:rowOff>180975</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19050</xdr:rowOff>
        </xdr:from>
        <xdr:to>
          <xdr:col>6</xdr:col>
          <xdr:colOff>1123950</xdr:colOff>
          <xdr:row>22</xdr:row>
          <xdr:rowOff>171450</xdr:rowOff>
        </xdr:to>
        <xdr:sp macro="" textlink="">
          <xdr:nvSpPr>
            <xdr:cNvPr id="1222" name="Group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22</xdr:row>
          <xdr:rowOff>76200</xdr:rowOff>
        </xdr:from>
        <xdr:to>
          <xdr:col>5</xdr:col>
          <xdr:colOff>647700</xdr:colOff>
          <xdr:row>22</xdr:row>
          <xdr:rowOff>352425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19050</xdr:rowOff>
        </xdr:from>
        <xdr:to>
          <xdr:col>6</xdr:col>
          <xdr:colOff>371475</xdr:colOff>
          <xdr:row>23</xdr:row>
          <xdr:rowOff>190500</xdr:rowOff>
        </xdr:to>
        <xdr:sp macro="" textlink="">
          <xdr:nvSpPr>
            <xdr:cNvPr id="1224" name="Group Box 200" hidden="1">
              <a:extLst>
                <a:ext uri="{63B3BB69-23CF-44E3-9099-C40C66FF867C}">
                  <a14:compatExt spid="_x0000_s1224"/>
                </a:ext>
                <a:ext uri="{FF2B5EF4-FFF2-40B4-BE49-F238E27FC236}">
                  <a16:creationId xmlns:a16="http://schemas.microsoft.com/office/drawing/2014/main" id="{00000000-0008-0000-0200-0000C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19050</xdr:rowOff>
        </xdr:from>
        <xdr:to>
          <xdr:col>6</xdr:col>
          <xdr:colOff>1123950</xdr:colOff>
          <xdr:row>23</xdr:row>
          <xdr:rowOff>171450</xdr:rowOff>
        </xdr:to>
        <xdr:sp macro="" textlink="">
          <xdr:nvSpPr>
            <xdr:cNvPr id="1225" name="Group Box 201" hidden="1">
              <a:extLst>
                <a:ext uri="{63B3BB69-23CF-44E3-9099-C40C66FF867C}">
                  <a14:compatExt spid="_x0000_s1225"/>
                </a:ext>
                <a:ext uri="{FF2B5EF4-FFF2-40B4-BE49-F238E27FC236}">
                  <a16:creationId xmlns:a16="http://schemas.microsoft.com/office/drawing/2014/main" id="{00000000-0008-0000-0200-0000C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19050</xdr:rowOff>
        </xdr:from>
        <xdr:to>
          <xdr:col>6</xdr:col>
          <xdr:colOff>1123950</xdr:colOff>
          <xdr:row>23</xdr:row>
          <xdr:rowOff>180975</xdr:rowOff>
        </xdr:to>
        <xdr:sp macro="" textlink="">
          <xdr:nvSpPr>
            <xdr:cNvPr id="1226" name="Group Box 202" hidden="1">
              <a:extLst>
                <a:ext uri="{63B3BB69-23CF-44E3-9099-C40C66FF867C}">
                  <a14:compatExt spid="_x0000_s1226"/>
                </a:ext>
                <a:ext uri="{FF2B5EF4-FFF2-40B4-BE49-F238E27FC236}">
                  <a16:creationId xmlns:a16="http://schemas.microsoft.com/office/drawing/2014/main" id="{00000000-0008-0000-0200-0000C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19050</xdr:rowOff>
        </xdr:from>
        <xdr:to>
          <xdr:col>6</xdr:col>
          <xdr:colOff>1123950</xdr:colOff>
          <xdr:row>23</xdr:row>
          <xdr:rowOff>171450</xdr:rowOff>
        </xdr:to>
        <xdr:sp macro="" textlink="">
          <xdr:nvSpPr>
            <xdr:cNvPr id="1227" name="Group Box 203" hidden="1">
              <a:extLst>
                <a:ext uri="{63B3BB69-23CF-44E3-9099-C40C66FF867C}">
                  <a14:compatExt spid="_x0000_s1227"/>
                </a:ext>
                <a:ext uri="{FF2B5EF4-FFF2-40B4-BE49-F238E27FC236}">
                  <a16:creationId xmlns:a16="http://schemas.microsoft.com/office/drawing/2014/main" id="{00000000-0008-0000-0200-0000C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23</xdr:row>
          <xdr:rowOff>76200</xdr:rowOff>
        </xdr:from>
        <xdr:to>
          <xdr:col>5</xdr:col>
          <xdr:colOff>647700</xdr:colOff>
          <xdr:row>23</xdr:row>
          <xdr:rowOff>352425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19050</xdr:rowOff>
        </xdr:from>
        <xdr:to>
          <xdr:col>6</xdr:col>
          <xdr:colOff>371475</xdr:colOff>
          <xdr:row>24</xdr:row>
          <xdr:rowOff>190500</xdr:rowOff>
        </xdr:to>
        <xdr:sp macro="" textlink="">
          <xdr:nvSpPr>
            <xdr:cNvPr id="1229" name="Group Box 205" hidden="1">
              <a:extLst>
                <a:ext uri="{63B3BB69-23CF-44E3-9099-C40C66FF867C}">
                  <a14:compatExt spid="_x0000_s1229"/>
                </a:ext>
                <a:ext uri="{FF2B5EF4-FFF2-40B4-BE49-F238E27FC236}">
                  <a16:creationId xmlns:a16="http://schemas.microsoft.com/office/drawing/2014/main" id="{00000000-0008-0000-0200-0000C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6</xdr:col>
          <xdr:colOff>371475</xdr:colOff>
          <xdr:row>25</xdr:row>
          <xdr:rowOff>180975</xdr:rowOff>
        </xdr:to>
        <xdr:sp macro="" textlink="">
          <xdr:nvSpPr>
            <xdr:cNvPr id="1230" name="Group Box 206" hidden="1">
              <a:extLst>
                <a:ext uri="{63B3BB69-23CF-44E3-9099-C40C66FF867C}">
                  <a14:compatExt spid="_x0000_s1230"/>
                </a:ext>
                <a:ext uri="{FF2B5EF4-FFF2-40B4-BE49-F238E27FC236}">
                  <a16:creationId xmlns:a16="http://schemas.microsoft.com/office/drawing/2014/main" id="{00000000-0008-0000-0200-0000C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19050</xdr:rowOff>
        </xdr:from>
        <xdr:to>
          <xdr:col>6</xdr:col>
          <xdr:colOff>1123950</xdr:colOff>
          <xdr:row>24</xdr:row>
          <xdr:rowOff>171450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2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19050</xdr:rowOff>
        </xdr:from>
        <xdr:to>
          <xdr:col>6</xdr:col>
          <xdr:colOff>1123950</xdr:colOff>
          <xdr:row>24</xdr:row>
          <xdr:rowOff>180975</xdr:rowOff>
        </xdr:to>
        <xdr:sp macro="" textlink="">
          <xdr:nvSpPr>
            <xdr:cNvPr id="1232" name="Group Box 208" hidden="1">
              <a:extLst>
                <a:ext uri="{63B3BB69-23CF-44E3-9099-C40C66FF867C}">
                  <a14:compatExt spid="_x0000_s1232"/>
                </a:ext>
                <a:ext uri="{FF2B5EF4-FFF2-40B4-BE49-F238E27FC236}">
                  <a16:creationId xmlns:a16="http://schemas.microsoft.com/office/drawing/2014/main" id="{00000000-0008-0000-0200-0000D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19050</xdr:rowOff>
        </xdr:from>
        <xdr:to>
          <xdr:col>6</xdr:col>
          <xdr:colOff>1123950</xdr:colOff>
          <xdr:row>24</xdr:row>
          <xdr:rowOff>171450</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2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24</xdr:row>
          <xdr:rowOff>76200</xdr:rowOff>
        </xdr:from>
        <xdr:to>
          <xdr:col>5</xdr:col>
          <xdr:colOff>647700</xdr:colOff>
          <xdr:row>24</xdr:row>
          <xdr:rowOff>352425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2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6</xdr:col>
          <xdr:colOff>371475</xdr:colOff>
          <xdr:row>25</xdr:row>
          <xdr:rowOff>190500</xdr:rowOff>
        </xdr:to>
        <xdr:sp macro="" textlink="">
          <xdr:nvSpPr>
            <xdr:cNvPr id="1235" name="Group Box 211" hidden="1">
              <a:extLst>
                <a:ext uri="{63B3BB69-23CF-44E3-9099-C40C66FF867C}">
                  <a14:compatExt spid="_x0000_s1235"/>
                </a:ext>
                <a:ext uri="{FF2B5EF4-FFF2-40B4-BE49-F238E27FC236}">
                  <a16:creationId xmlns:a16="http://schemas.microsoft.com/office/drawing/2014/main" id="{00000000-0008-0000-0200-0000D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6</xdr:col>
          <xdr:colOff>1123950</xdr:colOff>
          <xdr:row>25</xdr:row>
          <xdr:rowOff>171450</xdr:rowOff>
        </xdr:to>
        <xdr:sp macro="" textlink="">
          <xdr:nvSpPr>
            <xdr:cNvPr id="1236" name="Group Box 212" hidden="1">
              <a:extLst>
                <a:ext uri="{63B3BB69-23CF-44E3-9099-C40C66FF867C}">
                  <a14:compatExt spid="_x0000_s1236"/>
                </a:ext>
                <a:ext uri="{FF2B5EF4-FFF2-40B4-BE49-F238E27FC236}">
                  <a16:creationId xmlns:a16="http://schemas.microsoft.com/office/drawing/2014/main" id="{00000000-0008-0000-0200-0000D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6</xdr:col>
          <xdr:colOff>1123950</xdr:colOff>
          <xdr:row>25</xdr:row>
          <xdr:rowOff>180975</xdr:rowOff>
        </xdr:to>
        <xdr:sp macro="" textlink="">
          <xdr:nvSpPr>
            <xdr:cNvPr id="1237" name="Group Box 213" hidden="1">
              <a:extLst>
                <a:ext uri="{63B3BB69-23CF-44E3-9099-C40C66FF867C}">
                  <a14:compatExt spid="_x0000_s1237"/>
                </a:ext>
                <a:ext uri="{FF2B5EF4-FFF2-40B4-BE49-F238E27FC236}">
                  <a16:creationId xmlns:a16="http://schemas.microsoft.com/office/drawing/2014/main" id="{00000000-0008-0000-02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6</xdr:col>
          <xdr:colOff>1123950</xdr:colOff>
          <xdr:row>25</xdr:row>
          <xdr:rowOff>171450</xdr:rowOff>
        </xdr:to>
        <xdr:sp macro="" textlink="">
          <xdr:nvSpPr>
            <xdr:cNvPr id="1238" name="Group Box 214" hidden="1">
              <a:extLst>
                <a:ext uri="{63B3BB69-23CF-44E3-9099-C40C66FF867C}">
                  <a14:compatExt spid="_x0000_s1238"/>
                </a:ext>
                <a:ext uri="{FF2B5EF4-FFF2-40B4-BE49-F238E27FC236}">
                  <a16:creationId xmlns:a16="http://schemas.microsoft.com/office/drawing/2014/main" id="{00000000-0008-0000-0200-0000D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25</xdr:row>
          <xdr:rowOff>76200</xdr:rowOff>
        </xdr:from>
        <xdr:to>
          <xdr:col>5</xdr:col>
          <xdr:colOff>647700</xdr:colOff>
          <xdr:row>25</xdr:row>
          <xdr:rowOff>352425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2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19050</xdr:rowOff>
        </xdr:from>
        <xdr:to>
          <xdr:col>6</xdr:col>
          <xdr:colOff>371475</xdr:colOff>
          <xdr:row>26</xdr:row>
          <xdr:rowOff>180975</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2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19050</xdr:rowOff>
        </xdr:from>
        <xdr:to>
          <xdr:col>6</xdr:col>
          <xdr:colOff>371475</xdr:colOff>
          <xdr:row>26</xdr:row>
          <xdr:rowOff>190500</xdr:rowOff>
        </xdr:to>
        <xdr:sp macro="" textlink="">
          <xdr:nvSpPr>
            <xdr:cNvPr id="1242" name="Group Box 218" hidden="1">
              <a:extLst>
                <a:ext uri="{63B3BB69-23CF-44E3-9099-C40C66FF867C}">
                  <a14:compatExt spid="_x0000_s1242"/>
                </a:ext>
                <a:ext uri="{FF2B5EF4-FFF2-40B4-BE49-F238E27FC236}">
                  <a16:creationId xmlns:a16="http://schemas.microsoft.com/office/drawing/2014/main" id="{00000000-0008-0000-0200-0000D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19050</xdr:rowOff>
        </xdr:from>
        <xdr:to>
          <xdr:col>6</xdr:col>
          <xdr:colOff>1123950</xdr:colOff>
          <xdr:row>26</xdr:row>
          <xdr:rowOff>171450</xdr:rowOff>
        </xdr:to>
        <xdr:sp macro="" textlink="">
          <xdr:nvSpPr>
            <xdr:cNvPr id="1243" name="Group Box 219" hidden="1">
              <a:extLst>
                <a:ext uri="{63B3BB69-23CF-44E3-9099-C40C66FF867C}">
                  <a14:compatExt spid="_x0000_s1243"/>
                </a:ext>
                <a:ext uri="{FF2B5EF4-FFF2-40B4-BE49-F238E27FC236}">
                  <a16:creationId xmlns:a16="http://schemas.microsoft.com/office/drawing/2014/main" id="{00000000-0008-0000-0200-0000D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19050</xdr:rowOff>
        </xdr:from>
        <xdr:to>
          <xdr:col>6</xdr:col>
          <xdr:colOff>1123950</xdr:colOff>
          <xdr:row>26</xdr:row>
          <xdr:rowOff>180975</xdr:rowOff>
        </xdr:to>
        <xdr:sp macro="" textlink="">
          <xdr:nvSpPr>
            <xdr:cNvPr id="1244" name="Group Box 220" hidden="1">
              <a:extLst>
                <a:ext uri="{63B3BB69-23CF-44E3-9099-C40C66FF867C}">
                  <a14:compatExt spid="_x0000_s1244"/>
                </a:ext>
                <a:ext uri="{FF2B5EF4-FFF2-40B4-BE49-F238E27FC236}">
                  <a16:creationId xmlns:a16="http://schemas.microsoft.com/office/drawing/2014/main" id="{00000000-0008-0000-0200-0000D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19050</xdr:rowOff>
        </xdr:from>
        <xdr:to>
          <xdr:col>6</xdr:col>
          <xdr:colOff>1123950</xdr:colOff>
          <xdr:row>26</xdr:row>
          <xdr:rowOff>171450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2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26</xdr:row>
          <xdr:rowOff>76200</xdr:rowOff>
        </xdr:from>
        <xdr:to>
          <xdr:col>5</xdr:col>
          <xdr:colOff>647700</xdr:colOff>
          <xdr:row>26</xdr:row>
          <xdr:rowOff>352425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2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19050</xdr:rowOff>
        </xdr:from>
        <xdr:to>
          <xdr:col>6</xdr:col>
          <xdr:colOff>371475</xdr:colOff>
          <xdr:row>27</xdr:row>
          <xdr:rowOff>190500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2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19050</xdr:rowOff>
        </xdr:from>
        <xdr:to>
          <xdr:col>6</xdr:col>
          <xdr:colOff>371475</xdr:colOff>
          <xdr:row>27</xdr:row>
          <xdr:rowOff>180975</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2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19050</xdr:rowOff>
        </xdr:from>
        <xdr:to>
          <xdr:col>6</xdr:col>
          <xdr:colOff>371475</xdr:colOff>
          <xdr:row>27</xdr:row>
          <xdr:rowOff>190500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2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19050</xdr:rowOff>
        </xdr:from>
        <xdr:to>
          <xdr:col>6</xdr:col>
          <xdr:colOff>1123950</xdr:colOff>
          <xdr:row>27</xdr:row>
          <xdr:rowOff>171450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2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19050</xdr:rowOff>
        </xdr:from>
        <xdr:to>
          <xdr:col>6</xdr:col>
          <xdr:colOff>1123950</xdr:colOff>
          <xdr:row>27</xdr:row>
          <xdr:rowOff>180975</xdr:rowOff>
        </xdr:to>
        <xdr:sp macro="" textlink="">
          <xdr:nvSpPr>
            <xdr:cNvPr id="1251" name="Group Box 227" hidden="1">
              <a:extLst>
                <a:ext uri="{63B3BB69-23CF-44E3-9099-C40C66FF867C}">
                  <a14:compatExt spid="_x0000_s1251"/>
                </a:ext>
                <a:ext uri="{FF2B5EF4-FFF2-40B4-BE49-F238E27FC236}">
                  <a16:creationId xmlns:a16="http://schemas.microsoft.com/office/drawing/2014/main" id="{00000000-0008-0000-02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19050</xdr:rowOff>
        </xdr:from>
        <xdr:to>
          <xdr:col>6</xdr:col>
          <xdr:colOff>1123950</xdr:colOff>
          <xdr:row>27</xdr:row>
          <xdr:rowOff>171450</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2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27</xdr:row>
          <xdr:rowOff>76200</xdr:rowOff>
        </xdr:from>
        <xdr:to>
          <xdr:col>5</xdr:col>
          <xdr:colOff>647700</xdr:colOff>
          <xdr:row>27</xdr:row>
          <xdr:rowOff>352425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2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371475</xdr:colOff>
          <xdr:row>28</xdr:row>
          <xdr:rowOff>180975</xdr:rowOff>
        </xdr:to>
        <xdr:sp macro="" textlink="">
          <xdr:nvSpPr>
            <xdr:cNvPr id="1254" name="Group Box 230" hidden="1">
              <a:extLst>
                <a:ext uri="{63B3BB69-23CF-44E3-9099-C40C66FF867C}">
                  <a14:compatExt spid="_x0000_s1254"/>
                </a:ext>
                <a:ext uri="{FF2B5EF4-FFF2-40B4-BE49-F238E27FC236}">
                  <a16:creationId xmlns:a16="http://schemas.microsoft.com/office/drawing/2014/main" id="{00000000-0008-0000-02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371475</xdr:colOff>
          <xdr:row>28</xdr:row>
          <xdr:rowOff>190500</xdr:rowOff>
        </xdr:to>
        <xdr:sp macro="" textlink="">
          <xdr:nvSpPr>
            <xdr:cNvPr id="1255" name="Group Box 231" hidden="1">
              <a:extLst>
                <a:ext uri="{63B3BB69-23CF-44E3-9099-C40C66FF867C}">
                  <a14:compatExt spid="_x0000_s1255"/>
                </a:ext>
                <a:ext uri="{FF2B5EF4-FFF2-40B4-BE49-F238E27FC236}">
                  <a16:creationId xmlns:a16="http://schemas.microsoft.com/office/drawing/2014/main" id="{00000000-0008-0000-0200-0000E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371475</xdr:colOff>
          <xdr:row>28</xdr:row>
          <xdr:rowOff>180975</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2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371475</xdr:colOff>
          <xdr:row>28</xdr:row>
          <xdr:rowOff>190500</xdr:rowOff>
        </xdr:to>
        <xdr:sp macro="" textlink="">
          <xdr:nvSpPr>
            <xdr:cNvPr id="1257" name="Group Box 233" hidden="1">
              <a:extLst>
                <a:ext uri="{63B3BB69-23CF-44E3-9099-C40C66FF867C}">
                  <a14:compatExt spid="_x0000_s1257"/>
                </a:ext>
                <a:ext uri="{FF2B5EF4-FFF2-40B4-BE49-F238E27FC236}">
                  <a16:creationId xmlns:a16="http://schemas.microsoft.com/office/drawing/2014/main" id="{00000000-0008-0000-0200-0000E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1123950</xdr:colOff>
          <xdr:row>28</xdr:row>
          <xdr:rowOff>171450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2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1123950</xdr:colOff>
          <xdr:row>28</xdr:row>
          <xdr:rowOff>180975</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2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19050</xdr:rowOff>
        </xdr:from>
        <xdr:to>
          <xdr:col>6</xdr:col>
          <xdr:colOff>1123950</xdr:colOff>
          <xdr:row>28</xdr:row>
          <xdr:rowOff>171450</xdr:rowOff>
        </xdr:to>
        <xdr:sp macro="" textlink="">
          <xdr:nvSpPr>
            <xdr:cNvPr id="1260" name="Group Box 236" hidden="1">
              <a:extLst>
                <a:ext uri="{63B3BB69-23CF-44E3-9099-C40C66FF867C}">
                  <a14:compatExt spid="_x0000_s1260"/>
                </a:ext>
                <a:ext uri="{FF2B5EF4-FFF2-40B4-BE49-F238E27FC236}">
                  <a16:creationId xmlns:a16="http://schemas.microsoft.com/office/drawing/2014/main" id="{00000000-0008-0000-0200-0000E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28</xdr:row>
          <xdr:rowOff>76200</xdr:rowOff>
        </xdr:from>
        <xdr:to>
          <xdr:col>5</xdr:col>
          <xdr:colOff>647700</xdr:colOff>
          <xdr:row>28</xdr:row>
          <xdr:rowOff>352425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2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19050</xdr:rowOff>
        </xdr:from>
        <xdr:to>
          <xdr:col>6</xdr:col>
          <xdr:colOff>371475</xdr:colOff>
          <xdr:row>29</xdr:row>
          <xdr:rowOff>180975</xdr:rowOff>
        </xdr:to>
        <xdr:sp macro="" textlink="">
          <xdr:nvSpPr>
            <xdr:cNvPr id="1262" name="Group Box 238" hidden="1">
              <a:extLst>
                <a:ext uri="{63B3BB69-23CF-44E3-9099-C40C66FF867C}">
                  <a14:compatExt spid="_x0000_s1262"/>
                </a:ext>
                <a:ext uri="{FF2B5EF4-FFF2-40B4-BE49-F238E27FC236}">
                  <a16:creationId xmlns:a16="http://schemas.microsoft.com/office/drawing/2014/main" id="{00000000-0008-0000-0200-0000E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371475</xdr:colOff>
          <xdr:row>30</xdr:row>
          <xdr:rowOff>180975</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2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19050</xdr:rowOff>
        </xdr:from>
        <xdr:to>
          <xdr:col>6</xdr:col>
          <xdr:colOff>371475</xdr:colOff>
          <xdr:row>29</xdr:row>
          <xdr:rowOff>190500</xdr:rowOff>
        </xdr:to>
        <xdr:sp macro="" textlink="">
          <xdr:nvSpPr>
            <xdr:cNvPr id="1264" name="Group Box 240" hidden="1">
              <a:extLst>
                <a:ext uri="{63B3BB69-23CF-44E3-9099-C40C66FF867C}">
                  <a14:compatExt spid="_x0000_s1264"/>
                </a:ext>
                <a:ext uri="{FF2B5EF4-FFF2-40B4-BE49-F238E27FC236}">
                  <a16:creationId xmlns:a16="http://schemas.microsoft.com/office/drawing/2014/main" id="{00000000-0008-0000-0200-0000F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19050</xdr:rowOff>
        </xdr:from>
        <xdr:to>
          <xdr:col>6</xdr:col>
          <xdr:colOff>371475</xdr:colOff>
          <xdr:row>29</xdr:row>
          <xdr:rowOff>180975</xdr:rowOff>
        </xdr:to>
        <xdr:sp macro="" textlink="">
          <xdr:nvSpPr>
            <xdr:cNvPr id="1265" name="Group Box 241" hidden="1">
              <a:extLst>
                <a:ext uri="{63B3BB69-23CF-44E3-9099-C40C66FF867C}">
                  <a14:compatExt spid="_x0000_s1265"/>
                </a:ext>
                <a:ext uri="{FF2B5EF4-FFF2-40B4-BE49-F238E27FC236}">
                  <a16:creationId xmlns:a16="http://schemas.microsoft.com/office/drawing/2014/main" id="{00000000-0008-0000-0200-0000F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19050</xdr:rowOff>
        </xdr:from>
        <xdr:to>
          <xdr:col>6</xdr:col>
          <xdr:colOff>371475</xdr:colOff>
          <xdr:row>29</xdr:row>
          <xdr:rowOff>190500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2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19050</xdr:rowOff>
        </xdr:from>
        <xdr:to>
          <xdr:col>6</xdr:col>
          <xdr:colOff>1123950</xdr:colOff>
          <xdr:row>29</xdr:row>
          <xdr:rowOff>171450</xdr:rowOff>
        </xdr:to>
        <xdr:sp macro="" textlink="">
          <xdr:nvSpPr>
            <xdr:cNvPr id="1267" name="Group Box 243" hidden="1">
              <a:extLst>
                <a:ext uri="{63B3BB69-23CF-44E3-9099-C40C66FF867C}">
                  <a14:compatExt spid="_x0000_s1267"/>
                </a:ext>
                <a:ext uri="{FF2B5EF4-FFF2-40B4-BE49-F238E27FC236}">
                  <a16:creationId xmlns:a16="http://schemas.microsoft.com/office/drawing/2014/main" id="{00000000-0008-0000-0200-0000F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19050</xdr:rowOff>
        </xdr:from>
        <xdr:to>
          <xdr:col>6</xdr:col>
          <xdr:colOff>1123950</xdr:colOff>
          <xdr:row>29</xdr:row>
          <xdr:rowOff>180975</xdr:rowOff>
        </xdr:to>
        <xdr:sp macro="" textlink="">
          <xdr:nvSpPr>
            <xdr:cNvPr id="1268" name="Group Box 244" hidden="1">
              <a:extLst>
                <a:ext uri="{63B3BB69-23CF-44E3-9099-C40C66FF867C}">
                  <a14:compatExt spid="_x0000_s1268"/>
                </a:ext>
                <a:ext uri="{FF2B5EF4-FFF2-40B4-BE49-F238E27FC236}">
                  <a16:creationId xmlns:a16="http://schemas.microsoft.com/office/drawing/2014/main" id="{00000000-0008-0000-0200-0000F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19050</xdr:rowOff>
        </xdr:from>
        <xdr:to>
          <xdr:col>6</xdr:col>
          <xdr:colOff>1123950</xdr:colOff>
          <xdr:row>29</xdr:row>
          <xdr:rowOff>171450</xdr:rowOff>
        </xdr:to>
        <xdr:sp macro="" textlink="">
          <xdr:nvSpPr>
            <xdr:cNvPr id="1269" name="Group Box 245" hidden="1">
              <a:extLst>
                <a:ext uri="{63B3BB69-23CF-44E3-9099-C40C66FF867C}">
                  <a14:compatExt spid="_x0000_s1269"/>
                </a:ext>
                <a:ext uri="{FF2B5EF4-FFF2-40B4-BE49-F238E27FC236}">
                  <a16:creationId xmlns:a16="http://schemas.microsoft.com/office/drawing/2014/main" id="{00000000-0008-0000-0200-0000F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29</xdr:row>
          <xdr:rowOff>76200</xdr:rowOff>
        </xdr:from>
        <xdr:to>
          <xdr:col>5</xdr:col>
          <xdr:colOff>647700</xdr:colOff>
          <xdr:row>29</xdr:row>
          <xdr:rowOff>352425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2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371475</xdr:colOff>
          <xdr:row>30</xdr:row>
          <xdr:rowOff>180975</xdr:rowOff>
        </xdr:to>
        <xdr:sp macro="" textlink="">
          <xdr:nvSpPr>
            <xdr:cNvPr id="1271" name="Group Box 247" hidden="1">
              <a:extLst>
                <a:ext uri="{63B3BB69-23CF-44E3-9099-C40C66FF867C}">
                  <a14:compatExt spid="_x0000_s1271"/>
                </a:ext>
                <a:ext uri="{FF2B5EF4-FFF2-40B4-BE49-F238E27FC236}">
                  <a16:creationId xmlns:a16="http://schemas.microsoft.com/office/drawing/2014/main" id="{00000000-0008-0000-0200-0000F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371475</xdr:colOff>
          <xdr:row>30</xdr:row>
          <xdr:rowOff>190500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2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371475</xdr:colOff>
          <xdr:row>30</xdr:row>
          <xdr:rowOff>180975</xdr:rowOff>
        </xdr:to>
        <xdr:sp macro="" textlink="">
          <xdr:nvSpPr>
            <xdr:cNvPr id="1273" name="Group Box 249" hidden="1">
              <a:extLst>
                <a:ext uri="{63B3BB69-23CF-44E3-9099-C40C66FF867C}">
                  <a14:compatExt spid="_x0000_s1273"/>
                </a:ext>
                <a:ext uri="{FF2B5EF4-FFF2-40B4-BE49-F238E27FC236}">
                  <a16:creationId xmlns:a16="http://schemas.microsoft.com/office/drawing/2014/main" id="{00000000-0008-0000-0200-0000F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371475</xdr:colOff>
          <xdr:row>30</xdr:row>
          <xdr:rowOff>190500</xdr:rowOff>
        </xdr:to>
        <xdr:sp macro="" textlink="">
          <xdr:nvSpPr>
            <xdr:cNvPr id="1274" name="Group Box 250" hidden="1">
              <a:extLst>
                <a:ext uri="{63B3BB69-23CF-44E3-9099-C40C66FF867C}">
                  <a14:compatExt spid="_x0000_s1274"/>
                </a:ext>
                <a:ext uri="{FF2B5EF4-FFF2-40B4-BE49-F238E27FC236}">
                  <a16:creationId xmlns:a16="http://schemas.microsoft.com/office/drawing/2014/main" id="{00000000-0008-0000-0200-0000F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1123950</xdr:colOff>
          <xdr:row>30</xdr:row>
          <xdr:rowOff>171450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2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1123950</xdr:colOff>
          <xdr:row>30</xdr:row>
          <xdr:rowOff>180975</xdr:rowOff>
        </xdr:to>
        <xdr:sp macro="" textlink="">
          <xdr:nvSpPr>
            <xdr:cNvPr id="1276" name="Group Box 252" hidden="1">
              <a:extLst>
                <a:ext uri="{63B3BB69-23CF-44E3-9099-C40C66FF867C}">
                  <a14:compatExt spid="_x0000_s1276"/>
                </a:ext>
                <a:ext uri="{FF2B5EF4-FFF2-40B4-BE49-F238E27FC236}">
                  <a16:creationId xmlns:a16="http://schemas.microsoft.com/office/drawing/2014/main" id="{00000000-0008-0000-0200-0000F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1123950</xdr:colOff>
          <xdr:row>30</xdr:row>
          <xdr:rowOff>171450</xdr:rowOff>
        </xdr:to>
        <xdr:sp macro="" textlink="">
          <xdr:nvSpPr>
            <xdr:cNvPr id="1277" name="Group Box 253" hidden="1">
              <a:extLst>
                <a:ext uri="{63B3BB69-23CF-44E3-9099-C40C66FF867C}">
                  <a14:compatExt spid="_x0000_s1277"/>
                </a:ext>
                <a:ext uri="{FF2B5EF4-FFF2-40B4-BE49-F238E27FC236}">
                  <a16:creationId xmlns:a16="http://schemas.microsoft.com/office/drawing/2014/main" id="{00000000-0008-0000-0200-0000F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30</xdr:row>
          <xdr:rowOff>76200</xdr:rowOff>
        </xdr:from>
        <xdr:to>
          <xdr:col>5</xdr:col>
          <xdr:colOff>647700</xdr:colOff>
          <xdr:row>30</xdr:row>
          <xdr:rowOff>352425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2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19050</xdr:rowOff>
        </xdr:from>
        <xdr:to>
          <xdr:col>6</xdr:col>
          <xdr:colOff>371475</xdr:colOff>
          <xdr:row>31</xdr:row>
          <xdr:rowOff>180975</xdr:rowOff>
        </xdr:to>
        <xdr:sp macro="" textlink="">
          <xdr:nvSpPr>
            <xdr:cNvPr id="1279" name="Group Box 255" hidden="1">
              <a:extLst>
                <a:ext uri="{63B3BB69-23CF-44E3-9099-C40C66FF867C}">
                  <a14:compatExt spid="_x0000_s1279"/>
                </a:ext>
                <a:ext uri="{FF2B5EF4-FFF2-40B4-BE49-F238E27FC236}">
                  <a16:creationId xmlns:a16="http://schemas.microsoft.com/office/drawing/2014/main" id="{00000000-0008-0000-0200-0000F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371475</xdr:colOff>
          <xdr:row>32</xdr:row>
          <xdr:rowOff>180975</xdr:rowOff>
        </xdr:to>
        <xdr:sp macro="" textlink="">
          <xdr:nvSpPr>
            <xdr:cNvPr id="1280" name="Group Box 256" hidden="1">
              <a:extLst>
                <a:ext uri="{63B3BB69-23CF-44E3-9099-C40C66FF867C}">
                  <a14:compatExt spid="_x0000_s1280"/>
                </a:ext>
                <a:ext uri="{FF2B5EF4-FFF2-40B4-BE49-F238E27FC236}">
                  <a16:creationId xmlns:a16="http://schemas.microsoft.com/office/drawing/2014/main" id="{00000000-0008-0000-0200-00000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19050</xdr:rowOff>
        </xdr:from>
        <xdr:to>
          <xdr:col>6</xdr:col>
          <xdr:colOff>371475</xdr:colOff>
          <xdr:row>31</xdr:row>
          <xdr:rowOff>190500</xdr:rowOff>
        </xdr:to>
        <xdr:sp macro="" textlink="">
          <xdr:nvSpPr>
            <xdr:cNvPr id="1281" name="Group Box 257" hidden="1">
              <a:extLst>
                <a:ext uri="{63B3BB69-23CF-44E3-9099-C40C66FF867C}">
                  <a14:compatExt spid="_x0000_s1281"/>
                </a:ext>
                <a:ext uri="{FF2B5EF4-FFF2-40B4-BE49-F238E27FC236}">
                  <a16:creationId xmlns:a16="http://schemas.microsoft.com/office/drawing/2014/main" id="{00000000-0008-0000-0200-00000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19050</xdr:rowOff>
        </xdr:from>
        <xdr:to>
          <xdr:col>6</xdr:col>
          <xdr:colOff>371475</xdr:colOff>
          <xdr:row>31</xdr:row>
          <xdr:rowOff>180975</xdr:rowOff>
        </xdr:to>
        <xdr:sp macro="" textlink="">
          <xdr:nvSpPr>
            <xdr:cNvPr id="1282" name="Group Box 258" hidden="1">
              <a:extLst>
                <a:ext uri="{63B3BB69-23CF-44E3-9099-C40C66FF867C}">
                  <a14:compatExt spid="_x0000_s1282"/>
                </a:ext>
                <a:ext uri="{FF2B5EF4-FFF2-40B4-BE49-F238E27FC236}">
                  <a16:creationId xmlns:a16="http://schemas.microsoft.com/office/drawing/2014/main" id="{00000000-0008-0000-0200-00000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19050</xdr:rowOff>
        </xdr:from>
        <xdr:to>
          <xdr:col>6</xdr:col>
          <xdr:colOff>371475</xdr:colOff>
          <xdr:row>31</xdr:row>
          <xdr:rowOff>190500</xdr:rowOff>
        </xdr:to>
        <xdr:sp macro="" textlink="">
          <xdr:nvSpPr>
            <xdr:cNvPr id="1283" name="Group Box 259" hidden="1">
              <a:extLst>
                <a:ext uri="{63B3BB69-23CF-44E3-9099-C40C66FF867C}">
                  <a14:compatExt spid="_x0000_s1283"/>
                </a:ext>
                <a:ext uri="{FF2B5EF4-FFF2-40B4-BE49-F238E27FC236}">
                  <a16:creationId xmlns:a16="http://schemas.microsoft.com/office/drawing/2014/main" id="{00000000-0008-0000-0200-00000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19050</xdr:rowOff>
        </xdr:from>
        <xdr:to>
          <xdr:col>6</xdr:col>
          <xdr:colOff>1123950</xdr:colOff>
          <xdr:row>31</xdr:row>
          <xdr:rowOff>171450</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2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19050</xdr:rowOff>
        </xdr:from>
        <xdr:to>
          <xdr:col>6</xdr:col>
          <xdr:colOff>1123950</xdr:colOff>
          <xdr:row>31</xdr:row>
          <xdr:rowOff>180975</xdr:rowOff>
        </xdr:to>
        <xdr:sp macro="" textlink="">
          <xdr:nvSpPr>
            <xdr:cNvPr id="1285" name="Group Box 261" hidden="1">
              <a:extLst>
                <a:ext uri="{63B3BB69-23CF-44E3-9099-C40C66FF867C}">
                  <a14:compatExt spid="_x0000_s1285"/>
                </a:ext>
                <a:ext uri="{FF2B5EF4-FFF2-40B4-BE49-F238E27FC236}">
                  <a16:creationId xmlns:a16="http://schemas.microsoft.com/office/drawing/2014/main" id="{00000000-0008-0000-0200-00000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19050</xdr:rowOff>
        </xdr:from>
        <xdr:to>
          <xdr:col>6</xdr:col>
          <xdr:colOff>1123950</xdr:colOff>
          <xdr:row>31</xdr:row>
          <xdr:rowOff>171450</xdr:rowOff>
        </xdr:to>
        <xdr:sp macro="" textlink="">
          <xdr:nvSpPr>
            <xdr:cNvPr id="1286" name="Group Box 262" hidden="1">
              <a:extLst>
                <a:ext uri="{63B3BB69-23CF-44E3-9099-C40C66FF867C}">
                  <a14:compatExt spid="_x0000_s1286"/>
                </a:ext>
                <a:ext uri="{FF2B5EF4-FFF2-40B4-BE49-F238E27FC236}">
                  <a16:creationId xmlns:a16="http://schemas.microsoft.com/office/drawing/2014/main" id="{00000000-0008-0000-0200-00000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31</xdr:row>
          <xdr:rowOff>76200</xdr:rowOff>
        </xdr:from>
        <xdr:to>
          <xdr:col>5</xdr:col>
          <xdr:colOff>647700</xdr:colOff>
          <xdr:row>31</xdr:row>
          <xdr:rowOff>352425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2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371475</xdr:colOff>
          <xdr:row>32</xdr:row>
          <xdr:rowOff>180975</xdr:rowOff>
        </xdr:to>
        <xdr:sp macro="" textlink="">
          <xdr:nvSpPr>
            <xdr:cNvPr id="1288" name="Group Box 264" hidden="1">
              <a:extLst>
                <a:ext uri="{63B3BB69-23CF-44E3-9099-C40C66FF867C}">
                  <a14:compatExt spid="_x0000_s1288"/>
                </a:ext>
                <a:ext uri="{FF2B5EF4-FFF2-40B4-BE49-F238E27FC236}">
                  <a16:creationId xmlns:a16="http://schemas.microsoft.com/office/drawing/2014/main" id="{00000000-0008-0000-0200-00000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371475</xdr:colOff>
          <xdr:row>32</xdr:row>
          <xdr:rowOff>190500</xdr:rowOff>
        </xdr:to>
        <xdr:sp macro="" textlink="">
          <xdr:nvSpPr>
            <xdr:cNvPr id="1289" name="Group Box 265" hidden="1">
              <a:extLst>
                <a:ext uri="{63B3BB69-23CF-44E3-9099-C40C66FF867C}">
                  <a14:compatExt spid="_x0000_s1289"/>
                </a:ext>
                <a:ext uri="{FF2B5EF4-FFF2-40B4-BE49-F238E27FC236}">
                  <a16:creationId xmlns:a16="http://schemas.microsoft.com/office/drawing/2014/main" id="{00000000-0008-0000-0200-00000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371475</xdr:colOff>
          <xdr:row>32</xdr:row>
          <xdr:rowOff>180975</xdr:rowOff>
        </xdr:to>
        <xdr:sp macro="" textlink="">
          <xdr:nvSpPr>
            <xdr:cNvPr id="1290" name="Group Box 266" hidden="1">
              <a:extLst>
                <a:ext uri="{63B3BB69-23CF-44E3-9099-C40C66FF867C}">
                  <a14:compatExt spid="_x0000_s1290"/>
                </a:ext>
                <a:ext uri="{FF2B5EF4-FFF2-40B4-BE49-F238E27FC236}">
                  <a16:creationId xmlns:a16="http://schemas.microsoft.com/office/drawing/2014/main" id="{00000000-0008-0000-0200-00000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371475</xdr:colOff>
          <xdr:row>32</xdr:row>
          <xdr:rowOff>190500</xdr:rowOff>
        </xdr:to>
        <xdr:sp macro="" textlink="">
          <xdr:nvSpPr>
            <xdr:cNvPr id="1291" name="Group Box 267" hidden="1">
              <a:extLst>
                <a:ext uri="{63B3BB69-23CF-44E3-9099-C40C66FF867C}">
                  <a14:compatExt spid="_x0000_s1291"/>
                </a:ext>
                <a:ext uri="{FF2B5EF4-FFF2-40B4-BE49-F238E27FC236}">
                  <a16:creationId xmlns:a16="http://schemas.microsoft.com/office/drawing/2014/main" id="{00000000-0008-0000-0200-00000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1123950</xdr:colOff>
          <xdr:row>32</xdr:row>
          <xdr:rowOff>171450</xdr:rowOff>
        </xdr:to>
        <xdr:sp macro="" textlink="">
          <xdr:nvSpPr>
            <xdr:cNvPr id="1292" name="Group Box 268" hidden="1">
              <a:extLst>
                <a:ext uri="{63B3BB69-23CF-44E3-9099-C40C66FF867C}">
                  <a14:compatExt spid="_x0000_s1292"/>
                </a:ext>
                <a:ext uri="{FF2B5EF4-FFF2-40B4-BE49-F238E27FC236}">
                  <a16:creationId xmlns:a16="http://schemas.microsoft.com/office/drawing/2014/main" id="{00000000-0008-0000-0200-00000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1123950</xdr:colOff>
          <xdr:row>32</xdr:row>
          <xdr:rowOff>180975</xdr:rowOff>
        </xdr:to>
        <xdr:sp macro="" textlink="">
          <xdr:nvSpPr>
            <xdr:cNvPr id="1293" name="Group Box 269" hidden="1">
              <a:extLst>
                <a:ext uri="{63B3BB69-23CF-44E3-9099-C40C66FF867C}">
                  <a14:compatExt spid="_x0000_s1293"/>
                </a:ext>
                <a:ext uri="{FF2B5EF4-FFF2-40B4-BE49-F238E27FC236}">
                  <a16:creationId xmlns:a16="http://schemas.microsoft.com/office/drawing/2014/main" id="{00000000-0008-0000-0200-00000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1123950</xdr:colOff>
          <xdr:row>32</xdr:row>
          <xdr:rowOff>171450</xdr:rowOff>
        </xdr:to>
        <xdr:sp macro="" textlink="">
          <xdr:nvSpPr>
            <xdr:cNvPr id="1294" name="Group Box 270" hidden="1">
              <a:extLst>
                <a:ext uri="{63B3BB69-23CF-44E3-9099-C40C66FF867C}">
                  <a14:compatExt spid="_x0000_s1294"/>
                </a:ext>
                <a:ext uri="{FF2B5EF4-FFF2-40B4-BE49-F238E27FC236}">
                  <a16:creationId xmlns:a16="http://schemas.microsoft.com/office/drawing/2014/main" id="{00000000-0008-0000-0200-00000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32</xdr:row>
          <xdr:rowOff>76200</xdr:rowOff>
        </xdr:from>
        <xdr:to>
          <xdr:col>5</xdr:col>
          <xdr:colOff>647700</xdr:colOff>
          <xdr:row>32</xdr:row>
          <xdr:rowOff>352425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2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371475</xdr:colOff>
          <xdr:row>33</xdr:row>
          <xdr:rowOff>180975</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2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371475</xdr:colOff>
          <xdr:row>34</xdr:row>
          <xdr:rowOff>180975</xdr:rowOff>
        </xdr:to>
        <xdr:sp macro="" textlink="">
          <xdr:nvSpPr>
            <xdr:cNvPr id="1297" name="Group Box 273" hidden="1">
              <a:extLst>
                <a:ext uri="{63B3BB69-23CF-44E3-9099-C40C66FF867C}">
                  <a14:compatExt spid="_x0000_s1297"/>
                </a:ext>
                <a:ext uri="{FF2B5EF4-FFF2-40B4-BE49-F238E27FC236}">
                  <a16:creationId xmlns:a16="http://schemas.microsoft.com/office/drawing/2014/main" id="{00000000-0008-0000-0200-00001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371475</xdr:colOff>
          <xdr:row>33</xdr:row>
          <xdr:rowOff>190500</xdr:rowOff>
        </xdr:to>
        <xdr:sp macro="" textlink="">
          <xdr:nvSpPr>
            <xdr:cNvPr id="1298" name="Group Box 274" hidden="1">
              <a:extLst>
                <a:ext uri="{63B3BB69-23CF-44E3-9099-C40C66FF867C}">
                  <a14:compatExt spid="_x0000_s1298"/>
                </a:ext>
                <a:ext uri="{FF2B5EF4-FFF2-40B4-BE49-F238E27FC236}">
                  <a16:creationId xmlns:a16="http://schemas.microsoft.com/office/drawing/2014/main" id="{00000000-0008-0000-0200-00001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371475</xdr:colOff>
          <xdr:row>33</xdr:row>
          <xdr:rowOff>180975</xdr:rowOff>
        </xdr:to>
        <xdr:sp macro="" textlink="">
          <xdr:nvSpPr>
            <xdr:cNvPr id="1299" name="Group Box 275" hidden="1">
              <a:extLst>
                <a:ext uri="{63B3BB69-23CF-44E3-9099-C40C66FF867C}">
                  <a14:compatExt spid="_x0000_s1299"/>
                </a:ext>
                <a:ext uri="{FF2B5EF4-FFF2-40B4-BE49-F238E27FC236}">
                  <a16:creationId xmlns:a16="http://schemas.microsoft.com/office/drawing/2014/main" id="{00000000-0008-0000-0200-00001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371475</xdr:colOff>
          <xdr:row>33</xdr:row>
          <xdr:rowOff>190500</xdr:rowOff>
        </xdr:to>
        <xdr:sp macro="" textlink="">
          <xdr:nvSpPr>
            <xdr:cNvPr id="1300" name="Group Box 276" hidden="1">
              <a:extLst>
                <a:ext uri="{63B3BB69-23CF-44E3-9099-C40C66FF867C}">
                  <a14:compatExt spid="_x0000_s1300"/>
                </a:ext>
                <a:ext uri="{FF2B5EF4-FFF2-40B4-BE49-F238E27FC236}">
                  <a16:creationId xmlns:a16="http://schemas.microsoft.com/office/drawing/2014/main" id="{00000000-0008-0000-0200-00001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1123950</xdr:colOff>
          <xdr:row>33</xdr:row>
          <xdr:rowOff>171450</xdr:rowOff>
        </xdr:to>
        <xdr:sp macro="" textlink="">
          <xdr:nvSpPr>
            <xdr:cNvPr id="1301" name="Group Box 277" hidden="1">
              <a:extLst>
                <a:ext uri="{63B3BB69-23CF-44E3-9099-C40C66FF867C}">
                  <a14:compatExt spid="_x0000_s1301"/>
                </a:ext>
                <a:ext uri="{FF2B5EF4-FFF2-40B4-BE49-F238E27FC236}">
                  <a16:creationId xmlns:a16="http://schemas.microsoft.com/office/drawing/2014/main" id="{00000000-0008-0000-0200-00001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1123950</xdr:colOff>
          <xdr:row>33</xdr:row>
          <xdr:rowOff>180975</xdr:rowOff>
        </xdr:to>
        <xdr:sp macro="" textlink="">
          <xdr:nvSpPr>
            <xdr:cNvPr id="1302" name="Group Box 278" hidden="1">
              <a:extLst>
                <a:ext uri="{63B3BB69-23CF-44E3-9099-C40C66FF867C}">
                  <a14:compatExt spid="_x0000_s1302"/>
                </a:ext>
                <a:ext uri="{FF2B5EF4-FFF2-40B4-BE49-F238E27FC236}">
                  <a16:creationId xmlns:a16="http://schemas.microsoft.com/office/drawing/2014/main" id="{00000000-0008-0000-0200-00001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xdr:rowOff>
        </xdr:from>
        <xdr:to>
          <xdr:col>6</xdr:col>
          <xdr:colOff>1123950</xdr:colOff>
          <xdr:row>33</xdr:row>
          <xdr:rowOff>171450</xdr:rowOff>
        </xdr:to>
        <xdr:sp macro="" textlink="">
          <xdr:nvSpPr>
            <xdr:cNvPr id="1303" name="Group Box 279" hidden="1">
              <a:extLst>
                <a:ext uri="{63B3BB69-23CF-44E3-9099-C40C66FF867C}">
                  <a14:compatExt spid="_x0000_s1303"/>
                </a:ext>
                <a:ext uri="{FF2B5EF4-FFF2-40B4-BE49-F238E27FC236}">
                  <a16:creationId xmlns:a16="http://schemas.microsoft.com/office/drawing/2014/main" id="{00000000-0008-0000-0200-00001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33</xdr:row>
          <xdr:rowOff>76200</xdr:rowOff>
        </xdr:from>
        <xdr:to>
          <xdr:col>5</xdr:col>
          <xdr:colOff>647700</xdr:colOff>
          <xdr:row>33</xdr:row>
          <xdr:rowOff>352425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2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371475</xdr:colOff>
          <xdr:row>34</xdr:row>
          <xdr:rowOff>180975</xdr:rowOff>
        </xdr:to>
        <xdr:sp macro="" textlink="">
          <xdr:nvSpPr>
            <xdr:cNvPr id="1305" name="Group Box 281" hidden="1">
              <a:extLst>
                <a:ext uri="{63B3BB69-23CF-44E3-9099-C40C66FF867C}">
                  <a14:compatExt spid="_x0000_s1305"/>
                </a:ext>
                <a:ext uri="{FF2B5EF4-FFF2-40B4-BE49-F238E27FC236}">
                  <a16:creationId xmlns:a16="http://schemas.microsoft.com/office/drawing/2014/main" id="{00000000-0008-0000-0200-00001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371475</xdr:colOff>
          <xdr:row>34</xdr:row>
          <xdr:rowOff>190500</xdr:rowOff>
        </xdr:to>
        <xdr:sp macro="" textlink="">
          <xdr:nvSpPr>
            <xdr:cNvPr id="1306" name="Group Box 282" hidden="1">
              <a:extLst>
                <a:ext uri="{63B3BB69-23CF-44E3-9099-C40C66FF867C}">
                  <a14:compatExt spid="_x0000_s1306"/>
                </a:ext>
                <a:ext uri="{FF2B5EF4-FFF2-40B4-BE49-F238E27FC236}">
                  <a16:creationId xmlns:a16="http://schemas.microsoft.com/office/drawing/2014/main" id="{00000000-0008-0000-0200-00001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371475</xdr:colOff>
          <xdr:row>34</xdr:row>
          <xdr:rowOff>180975</xdr:rowOff>
        </xdr:to>
        <xdr:sp macro="" textlink="">
          <xdr:nvSpPr>
            <xdr:cNvPr id="1307" name="Group Box 283" hidden="1">
              <a:extLst>
                <a:ext uri="{63B3BB69-23CF-44E3-9099-C40C66FF867C}">
                  <a14:compatExt spid="_x0000_s1307"/>
                </a:ext>
                <a:ext uri="{FF2B5EF4-FFF2-40B4-BE49-F238E27FC236}">
                  <a16:creationId xmlns:a16="http://schemas.microsoft.com/office/drawing/2014/main" id="{00000000-0008-0000-02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371475</xdr:colOff>
          <xdr:row>34</xdr:row>
          <xdr:rowOff>190500</xdr:rowOff>
        </xdr:to>
        <xdr:sp macro="" textlink="">
          <xdr:nvSpPr>
            <xdr:cNvPr id="1308" name="Group Box 284" hidden="1">
              <a:extLst>
                <a:ext uri="{63B3BB69-23CF-44E3-9099-C40C66FF867C}">
                  <a14:compatExt spid="_x0000_s1308"/>
                </a:ext>
                <a:ext uri="{FF2B5EF4-FFF2-40B4-BE49-F238E27FC236}">
                  <a16:creationId xmlns:a16="http://schemas.microsoft.com/office/drawing/2014/main" id="{00000000-0008-0000-02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1123950</xdr:colOff>
          <xdr:row>34</xdr:row>
          <xdr:rowOff>171450</xdr:rowOff>
        </xdr:to>
        <xdr:sp macro="" textlink="">
          <xdr:nvSpPr>
            <xdr:cNvPr id="1309" name="Group Box 285" hidden="1">
              <a:extLst>
                <a:ext uri="{63B3BB69-23CF-44E3-9099-C40C66FF867C}">
                  <a14:compatExt spid="_x0000_s1309"/>
                </a:ext>
                <a:ext uri="{FF2B5EF4-FFF2-40B4-BE49-F238E27FC236}">
                  <a16:creationId xmlns:a16="http://schemas.microsoft.com/office/drawing/2014/main" id="{00000000-0008-0000-02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1123950</xdr:colOff>
          <xdr:row>34</xdr:row>
          <xdr:rowOff>180975</xdr:rowOff>
        </xdr:to>
        <xdr:sp macro="" textlink="">
          <xdr:nvSpPr>
            <xdr:cNvPr id="1310" name="Group Box 286" hidden="1">
              <a:extLst>
                <a:ext uri="{63B3BB69-23CF-44E3-9099-C40C66FF867C}">
                  <a14:compatExt spid="_x0000_s1310"/>
                </a:ext>
                <a:ext uri="{FF2B5EF4-FFF2-40B4-BE49-F238E27FC236}">
                  <a16:creationId xmlns:a16="http://schemas.microsoft.com/office/drawing/2014/main" id="{00000000-0008-0000-0200-00001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1123950</xdr:colOff>
          <xdr:row>34</xdr:row>
          <xdr:rowOff>171450</xdr:rowOff>
        </xdr:to>
        <xdr:sp macro="" textlink="">
          <xdr:nvSpPr>
            <xdr:cNvPr id="1311" name="Group Box 287" hidden="1">
              <a:extLst>
                <a:ext uri="{63B3BB69-23CF-44E3-9099-C40C66FF867C}">
                  <a14:compatExt spid="_x0000_s1311"/>
                </a:ext>
                <a:ext uri="{FF2B5EF4-FFF2-40B4-BE49-F238E27FC236}">
                  <a16:creationId xmlns:a16="http://schemas.microsoft.com/office/drawing/2014/main" id="{00000000-0008-0000-0200-00001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34</xdr:row>
          <xdr:rowOff>76200</xdr:rowOff>
        </xdr:from>
        <xdr:to>
          <xdr:col>5</xdr:col>
          <xdr:colOff>647700</xdr:colOff>
          <xdr:row>34</xdr:row>
          <xdr:rowOff>352425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2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0</xdr:rowOff>
        </xdr:from>
        <xdr:to>
          <xdr:col>6</xdr:col>
          <xdr:colOff>371475</xdr:colOff>
          <xdr:row>35</xdr:row>
          <xdr:rowOff>171450</xdr:rowOff>
        </xdr:to>
        <xdr:sp macro="" textlink="">
          <xdr:nvSpPr>
            <xdr:cNvPr id="1313" name="Group Box 289" hidden="1">
              <a:extLst>
                <a:ext uri="{63B3BB69-23CF-44E3-9099-C40C66FF867C}">
                  <a14:compatExt spid="_x0000_s1313"/>
                </a:ext>
                <a:ext uri="{FF2B5EF4-FFF2-40B4-BE49-F238E27FC236}">
                  <a16:creationId xmlns:a16="http://schemas.microsoft.com/office/drawing/2014/main" id="{00000000-0008-0000-0200-00002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371475</xdr:colOff>
          <xdr:row>35</xdr:row>
          <xdr:rowOff>180975</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2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371475</xdr:colOff>
          <xdr:row>35</xdr:row>
          <xdr:rowOff>180975</xdr:rowOff>
        </xdr:to>
        <xdr:sp macro="" textlink="">
          <xdr:nvSpPr>
            <xdr:cNvPr id="1315" name="Group Box 291" hidden="1">
              <a:extLst>
                <a:ext uri="{63B3BB69-23CF-44E3-9099-C40C66FF867C}">
                  <a14:compatExt spid="_x0000_s1315"/>
                </a:ext>
                <a:ext uri="{FF2B5EF4-FFF2-40B4-BE49-F238E27FC236}">
                  <a16:creationId xmlns:a16="http://schemas.microsoft.com/office/drawing/2014/main" id="{00000000-0008-0000-0200-00002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371475</xdr:colOff>
          <xdr:row>35</xdr:row>
          <xdr:rowOff>180975</xdr:rowOff>
        </xdr:to>
        <xdr:sp macro="" textlink="">
          <xdr:nvSpPr>
            <xdr:cNvPr id="1316" name="Group Box 292" hidden="1">
              <a:extLst>
                <a:ext uri="{63B3BB69-23CF-44E3-9099-C40C66FF867C}">
                  <a14:compatExt spid="_x0000_s1316"/>
                </a:ext>
                <a:ext uri="{FF2B5EF4-FFF2-40B4-BE49-F238E27FC236}">
                  <a16:creationId xmlns:a16="http://schemas.microsoft.com/office/drawing/2014/main" id="{00000000-0008-0000-0200-00002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371475</xdr:colOff>
          <xdr:row>35</xdr:row>
          <xdr:rowOff>190500</xdr:rowOff>
        </xdr:to>
        <xdr:sp macro="" textlink="">
          <xdr:nvSpPr>
            <xdr:cNvPr id="1317" name="Group Box 293" hidden="1">
              <a:extLst>
                <a:ext uri="{63B3BB69-23CF-44E3-9099-C40C66FF867C}">
                  <a14:compatExt spid="_x0000_s1317"/>
                </a:ext>
                <a:ext uri="{FF2B5EF4-FFF2-40B4-BE49-F238E27FC236}">
                  <a16:creationId xmlns:a16="http://schemas.microsoft.com/office/drawing/2014/main" id="{00000000-0008-0000-0200-00002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371475</xdr:colOff>
          <xdr:row>35</xdr:row>
          <xdr:rowOff>180975</xdr:rowOff>
        </xdr:to>
        <xdr:sp macro="" textlink="">
          <xdr:nvSpPr>
            <xdr:cNvPr id="1318" name="Group Box 294" hidden="1">
              <a:extLst>
                <a:ext uri="{63B3BB69-23CF-44E3-9099-C40C66FF867C}">
                  <a14:compatExt spid="_x0000_s1318"/>
                </a:ext>
                <a:ext uri="{FF2B5EF4-FFF2-40B4-BE49-F238E27FC236}">
                  <a16:creationId xmlns:a16="http://schemas.microsoft.com/office/drawing/2014/main" id="{00000000-0008-0000-0200-00002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371475</xdr:colOff>
          <xdr:row>35</xdr:row>
          <xdr:rowOff>190500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2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1123950</xdr:colOff>
          <xdr:row>35</xdr:row>
          <xdr:rowOff>171450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2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1123950</xdr:colOff>
          <xdr:row>35</xdr:row>
          <xdr:rowOff>180975</xdr:rowOff>
        </xdr:to>
        <xdr:sp macro="" textlink="">
          <xdr:nvSpPr>
            <xdr:cNvPr id="1321" name="Group Box 297" hidden="1">
              <a:extLst>
                <a:ext uri="{63B3BB69-23CF-44E3-9099-C40C66FF867C}">
                  <a14:compatExt spid="_x0000_s1321"/>
                </a:ext>
                <a:ext uri="{FF2B5EF4-FFF2-40B4-BE49-F238E27FC236}">
                  <a16:creationId xmlns:a16="http://schemas.microsoft.com/office/drawing/2014/main" id="{00000000-0008-0000-0200-00002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1123950</xdr:colOff>
          <xdr:row>35</xdr:row>
          <xdr:rowOff>171450</xdr:rowOff>
        </xdr:to>
        <xdr:sp macro="" textlink="">
          <xdr:nvSpPr>
            <xdr:cNvPr id="1322" name="Group Box 298" hidden="1">
              <a:extLst>
                <a:ext uri="{63B3BB69-23CF-44E3-9099-C40C66FF867C}">
                  <a14:compatExt spid="_x0000_s1322"/>
                </a:ext>
                <a:ext uri="{FF2B5EF4-FFF2-40B4-BE49-F238E27FC236}">
                  <a16:creationId xmlns:a16="http://schemas.microsoft.com/office/drawing/2014/main" id="{00000000-0008-0000-0200-00002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35</xdr:row>
          <xdr:rowOff>76200</xdr:rowOff>
        </xdr:from>
        <xdr:to>
          <xdr:col>5</xdr:col>
          <xdr:colOff>647700</xdr:colOff>
          <xdr:row>35</xdr:row>
          <xdr:rowOff>352425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2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371475</xdr:colOff>
          <xdr:row>36</xdr:row>
          <xdr:rowOff>180975</xdr:rowOff>
        </xdr:to>
        <xdr:sp macro="" textlink="">
          <xdr:nvSpPr>
            <xdr:cNvPr id="1324" name="Group Box 300" hidden="1">
              <a:extLst>
                <a:ext uri="{63B3BB69-23CF-44E3-9099-C40C66FF867C}">
                  <a14:compatExt spid="_x0000_s1324"/>
                </a:ext>
                <a:ext uri="{FF2B5EF4-FFF2-40B4-BE49-F238E27FC236}">
                  <a16:creationId xmlns:a16="http://schemas.microsoft.com/office/drawing/2014/main" id="{00000000-0008-0000-0200-00002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0</xdr:rowOff>
        </xdr:from>
        <xdr:to>
          <xdr:col>6</xdr:col>
          <xdr:colOff>371475</xdr:colOff>
          <xdr:row>36</xdr:row>
          <xdr:rowOff>171450</xdr:rowOff>
        </xdr:to>
        <xdr:sp macro="" textlink="">
          <xdr:nvSpPr>
            <xdr:cNvPr id="1325" name="Group Box 301" hidden="1">
              <a:extLst>
                <a:ext uri="{63B3BB69-23CF-44E3-9099-C40C66FF867C}">
                  <a14:compatExt spid="_x0000_s1325"/>
                </a:ext>
                <a:ext uri="{FF2B5EF4-FFF2-40B4-BE49-F238E27FC236}">
                  <a16:creationId xmlns:a16="http://schemas.microsoft.com/office/drawing/2014/main" id="{00000000-0008-0000-0200-00002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371475</xdr:colOff>
          <xdr:row>36</xdr:row>
          <xdr:rowOff>180975</xdr:rowOff>
        </xdr:to>
        <xdr:sp macro="" textlink="">
          <xdr:nvSpPr>
            <xdr:cNvPr id="1326" name="Group Box 302" hidden="1">
              <a:extLst>
                <a:ext uri="{63B3BB69-23CF-44E3-9099-C40C66FF867C}">
                  <a14:compatExt spid="_x0000_s1326"/>
                </a:ext>
                <a:ext uri="{FF2B5EF4-FFF2-40B4-BE49-F238E27FC236}">
                  <a16:creationId xmlns:a16="http://schemas.microsoft.com/office/drawing/2014/main" id="{00000000-0008-0000-0200-00002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371475</xdr:colOff>
          <xdr:row>36</xdr:row>
          <xdr:rowOff>180975</xdr:rowOff>
        </xdr:to>
        <xdr:sp macro="" textlink="">
          <xdr:nvSpPr>
            <xdr:cNvPr id="1327" name="Group Box 303" hidden="1">
              <a:extLst>
                <a:ext uri="{63B3BB69-23CF-44E3-9099-C40C66FF867C}">
                  <a14:compatExt spid="_x0000_s1327"/>
                </a:ext>
                <a:ext uri="{FF2B5EF4-FFF2-40B4-BE49-F238E27FC236}">
                  <a16:creationId xmlns:a16="http://schemas.microsoft.com/office/drawing/2014/main" id="{00000000-0008-0000-0200-00002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371475</xdr:colOff>
          <xdr:row>36</xdr:row>
          <xdr:rowOff>180975</xdr:rowOff>
        </xdr:to>
        <xdr:sp macro="" textlink="">
          <xdr:nvSpPr>
            <xdr:cNvPr id="1328" name="Group Box 304" hidden="1">
              <a:extLst>
                <a:ext uri="{63B3BB69-23CF-44E3-9099-C40C66FF867C}">
                  <a14:compatExt spid="_x0000_s1328"/>
                </a:ext>
                <a:ext uri="{FF2B5EF4-FFF2-40B4-BE49-F238E27FC236}">
                  <a16:creationId xmlns:a16="http://schemas.microsoft.com/office/drawing/2014/main" id="{00000000-0008-0000-0200-00003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371475</xdr:colOff>
          <xdr:row>36</xdr:row>
          <xdr:rowOff>190500</xdr:rowOff>
        </xdr:to>
        <xdr:sp macro="" textlink="">
          <xdr:nvSpPr>
            <xdr:cNvPr id="1329" name="Group Box 305" hidden="1">
              <a:extLst>
                <a:ext uri="{63B3BB69-23CF-44E3-9099-C40C66FF867C}">
                  <a14:compatExt spid="_x0000_s1329"/>
                </a:ext>
                <a:ext uri="{FF2B5EF4-FFF2-40B4-BE49-F238E27FC236}">
                  <a16:creationId xmlns:a16="http://schemas.microsoft.com/office/drawing/2014/main" id="{00000000-0008-0000-0200-00003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371475</xdr:colOff>
          <xdr:row>36</xdr:row>
          <xdr:rowOff>180975</xdr:rowOff>
        </xdr:to>
        <xdr:sp macro="" textlink="">
          <xdr:nvSpPr>
            <xdr:cNvPr id="1330" name="Group Box 306" hidden="1">
              <a:extLst>
                <a:ext uri="{63B3BB69-23CF-44E3-9099-C40C66FF867C}">
                  <a14:compatExt spid="_x0000_s1330"/>
                </a:ext>
                <a:ext uri="{FF2B5EF4-FFF2-40B4-BE49-F238E27FC236}">
                  <a16:creationId xmlns:a16="http://schemas.microsoft.com/office/drawing/2014/main" id="{00000000-0008-0000-0200-00003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371475</xdr:colOff>
          <xdr:row>36</xdr:row>
          <xdr:rowOff>190500</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2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1123950</xdr:colOff>
          <xdr:row>36</xdr:row>
          <xdr:rowOff>171450</xdr:rowOff>
        </xdr:to>
        <xdr:sp macro="" textlink="">
          <xdr:nvSpPr>
            <xdr:cNvPr id="1332" name="Group Box 308" hidden="1">
              <a:extLst>
                <a:ext uri="{63B3BB69-23CF-44E3-9099-C40C66FF867C}">
                  <a14:compatExt spid="_x0000_s1332"/>
                </a:ext>
                <a:ext uri="{FF2B5EF4-FFF2-40B4-BE49-F238E27FC236}">
                  <a16:creationId xmlns:a16="http://schemas.microsoft.com/office/drawing/2014/main" id="{00000000-0008-0000-0200-00003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1123950</xdr:colOff>
          <xdr:row>36</xdr:row>
          <xdr:rowOff>180975</xdr:rowOff>
        </xdr:to>
        <xdr:sp macro="" textlink="">
          <xdr:nvSpPr>
            <xdr:cNvPr id="1333" name="Group Box 309" hidden="1">
              <a:extLst>
                <a:ext uri="{63B3BB69-23CF-44E3-9099-C40C66FF867C}">
                  <a14:compatExt spid="_x0000_s1333"/>
                </a:ext>
                <a:ext uri="{FF2B5EF4-FFF2-40B4-BE49-F238E27FC236}">
                  <a16:creationId xmlns:a16="http://schemas.microsoft.com/office/drawing/2014/main" id="{00000000-0008-0000-0200-00003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1123950</xdr:colOff>
          <xdr:row>36</xdr:row>
          <xdr:rowOff>171450</xdr:rowOff>
        </xdr:to>
        <xdr:sp macro="" textlink="">
          <xdr:nvSpPr>
            <xdr:cNvPr id="1334" name="Group Box 310" hidden="1">
              <a:extLst>
                <a:ext uri="{63B3BB69-23CF-44E3-9099-C40C66FF867C}">
                  <a14:compatExt spid="_x0000_s1334"/>
                </a:ext>
                <a:ext uri="{FF2B5EF4-FFF2-40B4-BE49-F238E27FC236}">
                  <a16:creationId xmlns:a16="http://schemas.microsoft.com/office/drawing/2014/main" id="{00000000-0008-0000-0200-00003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36</xdr:row>
          <xdr:rowOff>76200</xdr:rowOff>
        </xdr:from>
        <xdr:to>
          <xdr:col>5</xdr:col>
          <xdr:colOff>647700</xdr:colOff>
          <xdr:row>36</xdr:row>
          <xdr:rowOff>352425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2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371475</xdr:colOff>
          <xdr:row>37</xdr:row>
          <xdr:rowOff>180975</xdr:rowOff>
        </xdr:to>
        <xdr:sp macro="" textlink="">
          <xdr:nvSpPr>
            <xdr:cNvPr id="1336" name="Group Box 312" hidden="1">
              <a:extLst>
                <a:ext uri="{63B3BB69-23CF-44E3-9099-C40C66FF867C}">
                  <a14:compatExt spid="_x0000_s1336"/>
                </a:ext>
                <a:ext uri="{FF2B5EF4-FFF2-40B4-BE49-F238E27FC236}">
                  <a16:creationId xmlns:a16="http://schemas.microsoft.com/office/drawing/2014/main" id="{00000000-0008-0000-0200-00003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0</xdr:rowOff>
        </xdr:from>
        <xdr:to>
          <xdr:col>6</xdr:col>
          <xdr:colOff>371475</xdr:colOff>
          <xdr:row>37</xdr:row>
          <xdr:rowOff>171450</xdr:rowOff>
        </xdr:to>
        <xdr:sp macro="" textlink="">
          <xdr:nvSpPr>
            <xdr:cNvPr id="1337" name="Group Box 313" hidden="1">
              <a:extLst>
                <a:ext uri="{63B3BB69-23CF-44E3-9099-C40C66FF867C}">
                  <a14:compatExt spid="_x0000_s1337"/>
                </a:ext>
                <a:ext uri="{FF2B5EF4-FFF2-40B4-BE49-F238E27FC236}">
                  <a16:creationId xmlns:a16="http://schemas.microsoft.com/office/drawing/2014/main" id="{00000000-0008-0000-0200-00003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371475</xdr:colOff>
          <xdr:row>37</xdr:row>
          <xdr:rowOff>180975</xdr:rowOff>
        </xdr:to>
        <xdr:sp macro="" textlink="">
          <xdr:nvSpPr>
            <xdr:cNvPr id="1338" name="Group Box 314" hidden="1">
              <a:extLst>
                <a:ext uri="{63B3BB69-23CF-44E3-9099-C40C66FF867C}">
                  <a14:compatExt spid="_x0000_s1338"/>
                </a:ext>
                <a:ext uri="{FF2B5EF4-FFF2-40B4-BE49-F238E27FC236}">
                  <a16:creationId xmlns:a16="http://schemas.microsoft.com/office/drawing/2014/main" id="{00000000-0008-0000-0200-00003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371475</xdr:colOff>
          <xdr:row>37</xdr:row>
          <xdr:rowOff>180975</xdr:rowOff>
        </xdr:to>
        <xdr:sp macro="" textlink="">
          <xdr:nvSpPr>
            <xdr:cNvPr id="1339" name="Group Box 315" hidden="1">
              <a:extLst>
                <a:ext uri="{63B3BB69-23CF-44E3-9099-C40C66FF867C}">
                  <a14:compatExt spid="_x0000_s1339"/>
                </a:ext>
                <a:ext uri="{FF2B5EF4-FFF2-40B4-BE49-F238E27FC236}">
                  <a16:creationId xmlns:a16="http://schemas.microsoft.com/office/drawing/2014/main" id="{00000000-0008-0000-0200-00003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371475</xdr:colOff>
          <xdr:row>37</xdr:row>
          <xdr:rowOff>180975</xdr:rowOff>
        </xdr:to>
        <xdr:sp macro="" textlink="">
          <xdr:nvSpPr>
            <xdr:cNvPr id="1340" name="Group Box 316" hidden="1">
              <a:extLst>
                <a:ext uri="{63B3BB69-23CF-44E3-9099-C40C66FF867C}">
                  <a14:compatExt spid="_x0000_s1340"/>
                </a:ext>
                <a:ext uri="{FF2B5EF4-FFF2-40B4-BE49-F238E27FC236}">
                  <a16:creationId xmlns:a16="http://schemas.microsoft.com/office/drawing/2014/main" id="{00000000-0008-0000-0200-00003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371475</xdr:colOff>
          <xdr:row>37</xdr:row>
          <xdr:rowOff>190500</xdr:rowOff>
        </xdr:to>
        <xdr:sp macro="" textlink="">
          <xdr:nvSpPr>
            <xdr:cNvPr id="1341" name="Group Box 317" hidden="1">
              <a:extLst>
                <a:ext uri="{63B3BB69-23CF-44E3-9099-C40C66FF867C}">
                  <a14:compatExt spid="_x0000_s1341"/>
                </a:ext>
                <a:ext uri="{FF2B5EF4-FFF2-40B4-BE49-F238E27FC236}">
                  <a16:creationId xmlns:a16="http://schemas.microsoft.com/office/drawing/2014/main" id="{00000000-0008-0000-0200-00003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371475</xdr:colOff>
          <xdr:row>37</xdr:row>
          <xdr:rowOff>180975</xdr:rowOff>
        </xdr:to>
        <xdr:sp macro="" textlink="">
          <xdr:nvSpPr>
            <xdr:cNvPr id="1342" name="Group Box 318" hidden="1">
              <a:extLst>
                <a:ext uri="{63B3BB69-23CF-44E3-9099-C40C66FF867C}">
                  <a14:compatExt spid="_x0000_s1342"/>
                </a:ext>
                <a:ext uri="{FF2B5EF4-FFF2-40B4-BE49-F238E27FC236}">
                  <a16:creationId xmlns:a16="http://schemas.microsoft.com/office/drawing/2014/main" id="{00000000-0008-0000-0200-00003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371475</xdr:colOff>
          <xdr:row>37</xdr:row>
          <xdr:rowOff>190500</xdr:rowOff>
        </xdr:to>
        <xdr:sp macro="" textlink="">
          <xdr:nvSpPr>
            <xdr:cNvPr id="1343" name="Group Box 319" hidden="1">
              <a:extLst>
                <a:ext uri="{63B3BB69-23CF-44E3-9099-C40C66FF867C}">
                  <a14:compatExt spid="_x0000_s1343"/>
                </a:ext>
                <a:ext uri="{FF2B5EF4-FFF2-40B4-BE49-F238E27FC236}">
                  <a16:creationId xmlns:a16="http://schemas.microsoft.com/office/drawing/2014/main" id="{00000000-0008-0000-0200-00003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1123950</xdr:colOff>
          <xdr:row>37</xdr:row>
          <xdr:rowOff>171450</xdr:rowOff>
        </xdr:to>
        <xdr:sp macro="" textlink="">
          <xdr:nvSpPr>
            <xdr:cNvPr id="1344" name="Group Box 320" hidden="1">
              <a:extLst>
                <a:ext uri="{63B3BB69-23CF-44E3-9099-C40C66FF867C}">
                  <a14:compatExt spid="_x0000_s1344"/>
                </a:ext>
                <a:ext uri="{FF2B5EF4-FFF2-40B4-BE49-F238E27FC236}">
                  <a16:creationId xmlns:a16="http://schemas.microsoft.com/office/drawing/2014/main" id="{00000000-0008-0000-0200-00004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1123950</xdr:colOff>
          <xdr:row>37</xdr:row>
          <xdr:rowOff>180975</xdr:rowOff>
        </xdr:to>
        <xdr:sp macro="" textlink="">
          <xdr:nvSpPr>
            <xdr:cNvPr id="1345" name="Group Box 321" hidden="1">
              <a:extLst>
                <a:ext uri="{63B3BB69-23CF-44E3-9099-C40C66FF867C}">
                  <a14:compatExt spid="_x0000_s1345"/>
                </a:ext>
                <a:ext uri="{FF2B5EF4-FFF2-40B4-BE49-F238E27FC236}">
                  <a16:creationId xmlns:a16="http://schemas.microsoft.com/office/drawing/2014/main" id="{00000000-0008-0000-0200-00004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19050</xdr:rowOff>
        </xdr:from>
        <xdr:to>
          <xdr:col>6</xdr:col>
          <xdr:colOff>1123950</xdr:colOff>
          <xdr:row>37</xdr:row>
          <xdr:rowOff>171450</xdr:rowOff>
        </xdr:to>
        <xdr:sp macro="" textlink="">
          <xdr:nvSpPr>
            <xdr:cNvPr id="1346" name="Group Box 322" hidden="1">
              <a:extLst>
                <a:ext uri="{63B3BB69-23CF-44E3-9099-C40C66FF867C}">
                  <a14:compatExt spid="_x0000_s1346"/>
                </a:ext>
                <a:ext uri="{FF2B5EF4-FFF2-40B4-BE49-F238E27FC236}">
                  <a16:creationId xmlns:a16="http://schemas.microsoft.com/office/drawing/2014/main" id="{00000000-0008-0000-0200-00004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37</xdr:row>
          <xdr:rowOff>180975</xdr:rowOff>
        </xdr:from>
        <xdr:to>
          <xdr:col>5</xdr:col>
          <xdr:colOff>657225</xdr:colOff>
          <xdr:row>37</xdr:row>
          <xdr:rowOff>685800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2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589189</xdr:colOff>
      <xdr:row>0</xdr:row>
      <xdr:rowOff>153656</xdr:rowOff>
    </xdr:from>
    <xdr:to>
      <xdr:col>9</xdr:col>
      <xdr:colOff>190501</xdr:colOff>
      <xdr:row>2</xdr:row>
      <xdr:rowOff>390525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43264" y="153656"/>
          <a:ext cx="2858861" cy="9131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257175</xdr:colOff>
          <xdr:row>38</xdr:row>
          <xdr:rowOff>714375</xdr:rowOff>
        </xdr:from>
        <xdr:to>
          <xdr:col>5</xdr:col>
          <xdr:colOff>609600</xdr:colOff>
          <xdr:row>38</xdr:row>
          <xdr:rowOff>1219200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2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615580</xdr:colOff>
      <xdr:row>3</xdr:row>
      <xdr:rowOff>65124</xdr:rowOff>
    </xdr:from>
    <xdr:to>
      <xdr:col>9</xdr:col>
      <xdr:colOff>150184</xdr:colOff>
      <xdr:row>5</xdr:row>
      <xdr:rowOff>28132</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4161016" y="1261287"/>
          <a:ext cx="2790825" cy="6386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i="0"/>
            <a:t>This spreadsheet is locked.</a:t>
          </a:r>
          <a:r>
            <a:rPr lang="en-US" sz="1100" b="1" i="0" baseline="0"/>
            <a:t> Selections can be made in the highlighted yellow cells.</a:t>
          </a:r>
          <a:endParaRPr lang="en-US" sz="1100" b="1" i="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485775</xdr:colOff>
      <xdr:row>2</xdr:row>
      <xdr:rowOff>180975</xdr:rowOff>
    </xdr:from>
    <xdr:to>
      <xdr:col>16</xdr:col>
      <xdr:colOff>285750</xdr:colOff>
      <xdr:row>38</xdr:row>
      <xdr:rowOff>123825</xdr:rowOff>
    </xdr:to>
    <xdr:pic>
      <xdr:nvPicPr>
        <xdr:cNvPr id="3" name="Picture 2" descr="https://lh5.googleusercontent.com/Y5RwNRaAWJSMq-ixMZyqLb_iYC9DW_iA4q1UP5krHuWyfjmzTBeydRC5ltuj7Bf-2q1SH8UgrpIH6YeJCEmfC6P6fN5PxI0HkDlU5-FtX9yUTSM2lNWIteDMg1p1cN1dkyma10p4">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229"/>
        <a:stretch/>
      </xdr:blipFill>
      <xdr:spPr bwMode="auto">
        <a:xfrm>
          <a:off x="6572250" y="904875"/>
          <a:ext cx="6505575" cy="788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209550</xdr:colOff>
          <xdr:row>1</xdr:row>
          <xdr:rowOff>19050</xdr:rowOff>
        </xdr:from>
        <xdr:to>
          <xdr:col>5</xdr:col>
          <xdr:colOff>419100</xdr:colOff>
          <xdr:row>1</xdr:row>
          <xdr:rowOff>161925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xdr:row>
          <xdr:rowOff>19050</xdr:rowOff>
        </xdr:from>
        <xdr:to>
          <xdr:col>7</xdr:col>
          <xdr:colOff>514350</xdr:colOff>
          <xdr:row>1</xdr:row>
          <xdr:rowOff>161925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xdr:row>
          <xdr:rowOff>19050</xdr:rowOff>
        </xdr:from>
        <xdr:to>
          <xdr:col>5</xdr:col>
          <xdr:colOff>419100</xdr:colOff>
          <xdr:row>2</xdr:row>
          <xdr:rowOff>161925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xdr:row>
          <xdr:rowOff>19050</xdr:rowOff>
        </xdr:from>
        <xdr:to>
          <xdr:col>5</xdr:col>
          <xdr:colOff>419100</xdr:colOff>
          <xdr:row>3</xdr:row>
          <xdr:rowOff>161925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xdr:row>
          <xdr:rowOff>19050</xdr:rowOff>
        </xdr:from>
        <xdr:to>
          <xdr:col>5</xdr:col>
          <xdr:colOff>419100</xdr:colOff>
          <xdr:row>4</xdr:row>
          <xdr:rowOff>161925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xdr:row>
          <xdr:rowOff>19050</xdr:rowOff>
        </xdr:from>
        <xdr:to>
          <xdr:col>5</xdr:col>
          <xdr:colOff>419100</xdr:colOff>
          <xdr:row>5</xdr:row>
          <xdr:rowOff>161925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6</xdr:row>
          <xdr:rowOff>19050</xdr:rowOff>
        </xdr:from>
        <xdr:to>
          <xdr:col>5</xdr:col>
          <xdr:colOff>419100</xdr:colOff>
          <xdr:row>6</xdr:row>
          <xdr:rowOff>161925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7</xdr:row>
          <xdr:rowOff>19050</xdr:rowOff>
        </xdr:from>
        <xdr:to>
          <xdr:col>5</xdr:col>
          <xdr:colOff>419100</xdr:colOff>
          <xdr:row>7</xdr:row>
          <xdr:rowOff>161925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8</xdr:row>
          <xdr:rowOff>19050</xdr:rowOff>
        </xdr:from>
        <xdr:to>
          <xdr:col>5</xdr:col>
          <xdr:colOff>419100</xdr:colOff>
          <xdr:row>8</xdr:row>
          <xdr:rowOff>161925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19050</xdr:rowOff>
        </xdr:from>
        <xdr:to>
          <xdr:col>5</xdr:col>
          <xdr:colOff>419100</xdr:colOff>
          <xdr:row>9</xdr:row>
          <xdr:rowOff>161925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2</xdr:row>
          <xdr:rowOff>19050</xdr:rowOff>
        </xdr:from>
        <xdr:to>
          <xdr:col>7</xdr:col>
          <xdr:colOff>514350</xdr:colOff>
          <xdr:row>2</xdr:row>
          <xdr:rowOff>161925</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xdr:row>
          <xdr:rowOff>19050</xdr:rowOff>
        </xdr:from>
        <xdr:to>
          <xdr:col>7</xdr:col>
          <xdr:colOff>514350</xdr:colOff>
          <xdr:row>3</xdr:row>
          <xdr:rowOff>161925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xdr:row>
          <xdr:rowOff>19050</xdr:rowOff>
        </xdr:from>
        <xdr:to>
          <xdr:col>7</xdr:col>
          <xdr:colOff>514350</xdr:colOff>
          <xdr:row>4</xdr:row>
          <xdr:rowOff>161925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xdr:row>
          <xdr:rowOff>19050</xdr:rowOff>
        </xdr:from>
        <xdr:to>
          <xdr:col>7</xdr:col>
          <xdr:colOff>514350</xdr:colOff>
          <xdr:row>5</xdr:row>
          <xdr:rowOff>161925</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6</xdr:row>
          <xdr:rowOff>19050</xdr:rowOff>
        </xdr:from>
        <xdr:to>
          <xdr:col>7</xdr:col>
          <xdr:colOff>514350</xdr:colOff>
          <xdr:row>6</xdr:row>
          <xdr:rowOff>161925</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7</xdr:row>
          <xdr:rowOff>19050</xdr:rowOff>
        </xdr:from>
        <xdr:to>
          <xdr:col>7</xdr:col>
          <xdr:colOff>514350</xdr:colOff>
          <xdr:row>7</xdr:row>
          <xdr:rowOff>161925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8</xdr:row>
          <xdr:rowOff>19050</xdr:rowOff>
        </xdr:from>
        <xdr:to>
          <xdr:col>7</xdr:col>
          <xdr:colOff>514350</xdr:colOff>
          <xdr:row>8</xdr:row>
          <xdr:rowOff>161925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9</xdr:row>
          <xdr:rowOff>19050</xdr:rowOff>
        </xdr:from>
        <xdr:to>
          <xdr:col>7</xdr:col>
          <xdr:colOff>514350</xdr:colOff>
          <xdr:row>9</xdr:row>
          <xdr:rowOff>161925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xdr:row>
          <xdr:rowOff>19050</xdr:rowOff>
        </xdr:from>
        <xdr:to>
          <xdr:col>7</xdr:col>
          <xdr:colOff>714375</xdr:colOff>
          <xdr:row>1</xdr:row>
          <xdr:rowOff>171450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xdr:row>
          <xdr:rowOff>19050</xdr:rowOff>
        </xdr:from>
        <xdr:to>
          <xdr:col>7</xdr:col>
          <xdr:colOff>714375</xdr:colOff>
          <xdr:row>2</xdr:row>
          <xdr:rowOff>171450</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xdr:row>
          <xdr:rowOff>19050</xdr:rowOff>
        </xdr:from>
        <xdr:to>
          <xdr:col>7</xdr:col>
          <xdr:colOff>714375</xdr:colOff>
          <xdr:row>3</xdr:row>
          <xdr:rowOff>171450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xdr:row>
          <xdr:rowOff>9525</xdr:rowOff>
        </xdr:from>
        <xdr:to>
          <xdr:col>7</xdr:col>
          <xdr:colOff>714375</xdr:colOff>
          <xdr:row>4</xdr:row>
          <xdr:rowOff>171450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9525</xdr:rowOff>
        </xdr:from>
        <xdr:to>
          <xdr:col>7</xdr:col>
          <xdr:colOff>704850</xdr:colOff>
          <xdr:row>5</xdr:row>
          <xdr:rowOff>171450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9525</xdr:rowOff>
        </xdr:from>
        <xdr:to>
          <xdr:col>7</xdr:col>
          <xdr:colOff>704850</xdr:colOff>
          <xdr:row>6</xdr:row>
          <xdr:rowOff>171450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9525</xdr:rowOff>
        </xdr:from>
        <xdr:to>
          <xdr:col>7</xdr:col>
          <xdr:colOff>704850</xdr:colOff>
          <xdr:row>7</xdr:row>
          <xdr:rowOff>171450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19050</xdr:rowOff>
        </xdr:from>
        <xdr:to>
          <xdr:col>7</xdr:col>
          <xdr:colOff>704850</xdr:colOff>
          <xdr:row>9</xdr:row>
          <xdr:rowOff>0</xdr:rowOff>
        </xdr:to>
        <xdr:sp macro="" textlink="">
          <xdr:nvSpPr>
            <xdr:cNvPr id="5146" name="Group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19050</xdr:rowOff>
        </xdr:from>
        <xdr:to>
          <xdr:col>7</xdr:col>
          <xdr:colOff>704850</xdr:colOff>
          <xdr:row>9</xdr:row>
          <xdr:rowOff>171450</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10</xdr:row>
          <xdr:rowOff>19050</xdr:rowOff>
        </xdr:from>
        <xdr:to>
          <xdr:col>5</xdr:col>
          <xdr:colOff>419100</xdr:colOff>
          <xdr:row>10</xdr:row>
          <xdr:rowOff>161925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10</xdr:row>
          <xdr:rowOff>19050</xdr:rowOff>
        </xdr:from>
        <xdr:to>
          <xdr:col>6</xdr:col>
          <xdr:colOff>419100</xdr:colOff>
          <xdr:row>10</xdr:row>
          <xdr:rowOff>161925</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19050</xdr:rowOff>
        </xdr:from>
        <xdr:to>
          <xdr:col>6</xdr:col>
          <xdr:colOff>542925</xdr:colOff>
          <xdr:row>11</xdr:row>
          <xdr:rowOff>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14</xdr:row>
          <xdr:rowOff>38100</xdr:rowOff>
        </xdr:from>
        <xdr:to>
          <xdr:col>5</xdr:col>
          <xdr:colOff>409575</xdr:colOff>
          <xdr:row>14</xdr:row>
          <xdr:rowOff>180975</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14</xdr:row>
          <xdr:rowOff>19050</xdr:rowOff>
        </xdr:from>
        <xdr:to>
          <xdr:col>6</xdr:col>
          <xdr:colOff>419100</xdr:colOff>
          <xdr:row>14</xdr:row>
          <xdr:rowOff>161925</xdr:rowOff>
        </xdr:to>
        <xdr:sp macro="" textlink="">
          <xdr:nvSpPr>
            <xdr:cNvPr id="5152" name="Option Button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19050</xdr:rowOff>
        </xdr:from>
        <xdr:to>
          <xdr:col>6</xdr:col>
          <xdr:colOff>552450</xdr:colOff>
          <xdr:row>15</xdr:row>
          <xdr:rowOff>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18</xdr:row>
          <xdr:rowOff>19050</xdr:rowOff>
        </xdr:from>
        <xdr:to>
          <xdr:col>5</xdr:col>
          <xdr:colOff>419100</xdr:colOff>
          <xdr:row>18</xdr:row>
          <xdr:rowOff>161925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18</xdr:row>
          <xdr:rowOff>19050</xdr:rowOff>
        </xdr:from>
        <xdr:to>
          <xdr:col>6</xdr:col>
          <xdr:colOff>419100</xdr:colOff>
          <xdr:row>18</xdr:row>
          <xdr:rowOff>161925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19050</xdr:rowOff>
        </xdr:from>
        <xdr:to>
          <xdr:col>6</xdr:col>
          <xdr:colOff>552450</xdr:colOff>
          <xdr:row>19</xdr:row>
          <xdr:rowOff>0</xdr:rowOff>
        </xdr:to>
        <xdr:sp macro="" textlink="">
          <xdr:nvSpPr>
            <xdr:cNvPr id="5156" name="Group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25</xdr:row>
          <xdr:rowOff>19050</xdr:rowOff>
        </xdr:from>
        <xdr:to>
          <xdr:col>5</xdr:col>
          <xdr:colOff>419100</xdr:colOff>
          <xdr:row>25</xdr:row>
          <xdr:rowOff>161925</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25</xdr:row>
          <xdr:rowOff>19050</xdr:rowOff>
        </xdr:from>
        <xdr:to>
          <xdr:col>6</xdr:col>
          <xdr:colOff>419100</xdr:colOff>
          <xdr:row>25</xdr:row>
          <xdr:rowOff>161925</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19050</xdr:rowOff>
        </xdr:from>
        <xdr:to>
          <xdr:col>6</xdr:col>
          <xdr:colOff>552450</xdr:colOff>
          <xdr:row>26</xdr:row>
          <xdr:rowOff>0</xdr:rowOff>
        </xdr:to>
        <xdr:sp macro="" textlink="">
          <xdr:nvSpPr>
            <xdr:cNvPr id="5159" name="Group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29</xdr:row>
          <xdr:rowOff>19050</xdr:rowOff>
        </xdr:from>
        <xdr:to>
          <xdr:col>5</xdr:col>
          <xdr:colOff>419100</xdr:colOff>
          <xdr:row>29</xdr:row>
          <xdr:rowOff>161925</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29</xdr:row>
          <xdr:rowOff>19050</xdr:rowOff>
        </xdr:from>
        <xdr:to>
          <xdr:col>6</xdr:col>
          <xdr:colOff>419100</xdr:colOff>
          <xdr:row>29</xdr:row>
          <xdr:rowOff>161925</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19050</xdr:rowOff>
        </xdr:from>
        <xdr:to>
          <xdr:col>6</xdr:col>
          <xdr:colOff>552450</xdr:colOff>
          <xdr:row>29</xdr:row>
          <xdr:rowOff>190500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30</xdr:row>
          <xdr:rowOff>19050</xdr:rowOff>
        </xdr:from>
        <xdr:to>
          <xdr:col>5</xdr:col>
          <xdr:colOff>419100</xdr:colOff>
          <xdr:row>30</xdr:row>
          <xdr:rowOff>161925</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xdr:row>
          <xdr:rowOff>19050</xdr:rowOff>
        </xdr:from>
        <xdr:to>
          <xdr:col>6</xdr:col>
          <xdr:colOff>419100</xdr:colOff>
          <xdr:row>30</xdr:row>
          <xdr:rowOff>161925</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19050</xdr:rowOff>
        </xdr:from>
        <xdr:to>
          <xdr:col>6</xdr:col>
          <xdr:colOff>552450</xdr:colOff>
          <xdr:row>30</xdr:row>
          <xdr:rowOff>190500</xdr:rowOff>
        </xdr:to>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35</xdr:row>
          <xdr:rowOff>19050</xdr:rowOff>
        </xdr:from>
        <xdr:to>
          <xdr:col>5</xdr:col>
          <xdr:colOff>419100</xdr:colOff>
          <xdr:row>35</xdr:row>
          <xdr:rowOff>161925</xdr:rowOff>
        </xdr:to>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35</xdr:row>
          <xdr:rowOff>19050</xdr:rowOff>
        </xdr:from>
        <xdr:to>
          <xdr:col>6</xdr:col>
          <xdr:colOff>419100</xdr:colOff>
          <xdr:row>35</xdr:row>
          <xdr:rowOff>161925</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19050</xdr:rowOff>
        </xdr:from>
        <xdr:to>
          <xdr:col>6</xdr:col>
          <xdr:colOff>552450</xdr:colOff>
          <xdr:row>35</xdr:row>
          <xdr:rowOff>190500</xdr:rowOff>
        </xdr:to>
        <xdr:sp macro="" textlink="">
          <xdr:nvSpPr>
            <xdr:cNvPr id="5168" name="Group Box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36</xdr:row>
          <xdr:rowOff>19050</xdr:rowOff>
        </xdr:from>
        <xdr:to>
          <xdr:col>5</xdr:col>
          <xdr:colOff>419100</xdr:colOff>
          <xdr:row>36</xdr:row>
          <xdr:rowOff>161925</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36</xdr:row>
          <xdr:rowOff>19050</xdr:rowOff>
        </xdr:from>
        <xdr:to>
          <xdr:col>6</xdr:col>
          <xdr:colOff>419100</xdr:colOff>
          <xdr:row>36</xdr:row>
          <xdr:rowOff>161925</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xdr:rowOff>
        </xdr:from>
        <xdr:to>
          <xdr:col>6</xdr:col>
          <xdr:colOff>552450</xdr:colOff>
          <xdr:row>36</xdr:row>
          <xdr:rowOff>180975</xdr:rowOff>
        </xdr:to>
        <xdr:sp macro="" textlink="">
          <xdr:nvSpPr>
            <xdr:cNvPr id="5171" name="Group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40</xdr:row>
          <xdr:rowOff>19050</xdr:rowOff>
        </xdr:from>
        <xdr:to>
          <xdr:col>5</xdr:col>
          <xdr:colOff>419100</xdr:colOff>
          <xdr:row>40</xdr:row>
          <xdr:rowOff>161925</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40</xdr:row>
          <xdr:rowOff>19050</xdr:rowOff>
        </xdr:from>
        <xdr:to>
          <xdr:col>6</xdr:col>
          <xdr:colOff>419100</xdr:colOff>
          <xdr:row>40</xdr:row>
          <xdr:rowOff>161925</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19050</xdr:rowOff>
        </xdr:from>
        <xdr:to>
          <xdr:col>6</xdr:col>
          <xdr:colOff>552450</xdr:colOff>
          <xdr:row>40</xdr:row>
          <xdr:rowOff>190500</xdr:rowOff>
        </xdr:to>
        <xdr:sp macro="" textlink="">
          <xdr:nvSpPr>
            <xdr:cNvPr id="5174" name="Group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42</xdr:row>
          <xdr:rowOff>19050</xdr:rowOff>
        </xdr:from>
        <xdr:to>
          <xdr:col>5</xdr:col>
          <xdr:colOff>419100</xdr:colOff>
          <xdr:row>42</xdr:row>
          <xdr:rowOff>161925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42</xdr:row>
          <xdr:rowOff>19050</xdr:rowOff>
        </xdr:from>
        <xdr:to>
          <xdr:col>6</xdr:col>
          <xdr:colOff>419100</xdr:colOff>
          <xdr:row>42</xdr:row>
          <xdr:rowOff>161925</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42</xdr:row>
          <xdr:rowOff>19050</xdr:rowOff>
        </xdr:from>
        <xdr:to>
          <xdr:col>6</xdr:col>
          <xdr:colOff>552450</xdr:colOff>
          <xdr:row>42</xdr:row>
          <xdr:rowOff>190500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34</xdr:row>
          <xdr:rowOff>19050</xdr:rowOff>
        </xdr:from>
        <xdr:to>
          <xdr:col>5</xdr:col>
          <xdr:colOff>419100</xdr:colOff>
          <xdr:row>34</xdr:row>
          <xdr:rowOff>171450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34</xdr:row>
          <xdr:rowOff>19050</xdr:rowOff>
        </xdr:from>
        <xdr:to>
          <xdr:col>6</xdr:col>
          <xdr:colOff>419100</xdr:colOff>
          <xdr:row>34</xdr:row>
          <xdr:rowOff>171450</xdr:rowOff>
        </xdr:to>
        <xdr:sp macro="" textlink="">
          <xdr:nvSpPr>
            <xdr:cNvPr id="5179" name="Option Button 59" hidden="1">
              <a:extLst>
                <a:ext uri="{63B3BB69-23CF-44E3-9099-C40C66FF867C}">
                  <a14:compatExt spid="_x0000_s5179"/>
                </a:ext>
                <a:ext uri="{FF2B5EF4-FFF2-40B4-BE49-F238E27FC236}">
                  <a16:creationId xmlns:a16="http://schemas.microsoft.com/office/drawing/2014/main" id="{00000000-0008-0000-04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19050</xdr:rowOff>
        </xdr:from>
        <xdr:to>
          <xdr:col>6</xdr:col>
          <xdr:colOff>552450</xdr:colOff>
          <xdr:row>34</xdr:row>
          <xdr:rowOff>190500</xdr:rowOff>
        </xdr:to>
        <xdr:sp macro="" textlink="">
          <xdr:nvSpPr>
            <xdr:cNvPr id="5180" name="Group Box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46</xdr:row>
          <xdr:rowOff>19050</xdr:rowOff>
        </xdr:from>
        <xdr:to>
          <xdr:col>5</xdr:col>
          <xdr:colOff>419100</xdr:colOff>
          <xdr:row>46</xdr:row>
          <xdr:rowOff>161925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46</xdr:row>
          <xdr:rowOff>19050</xdr:rowOff>
        </xdr:from>
        <xdr:to>
          <xdr:col>6</xdr:col>
          <xdr:colOff>419100</xdr:colOff>
          <xdr:row>46</xdr:row>
          <xdr:rowOff>161925</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4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46</xdr:row>
          <xdr:rowOff>19050</xdr:rowOff>
        </xdr:from>
        <xdr:to>
          <xdr:col>6</xdr:col>
          <xdr:colOff>552450</xdr:colOff>
          <xdr:row>46</xdr:row>
          <xdr:rowOff>190500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4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48</xdr:row>
          <xdr:rowOff>19050</xdr:rowOff>
        </xdr:from>
        <xdr:to>
          <xdr:col>5</xdr:col>
          <xdr:colOff>419100</xdr:colOff>
          <xdr:row>48</xdr:row>
          <xdr:rowOff>161925</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4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48</xdr:row>
          <xdr:rowOff>19050</xdr:rowOff>
        </xdr:from>
        <xdr:to>
          <xdr:col>6</xdr:col>
          <xdr:colOff>419100</xdr:colOff>
          <xdr:row>48</xdr:row>
          <xdr:rowOff>161925</xdr:rowOff>
        </xdr:to>
        <xdr:sp macro="" textlink="">
          <xdr:nvSpPr>
            <xdr:cNvPr id="5185" name="Option Button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48</xdr:row>
          <xdr:rowOff>19050</xdr:rowOff>
        </xdr:from>
        <xdr:to>
          <xdr:col>6</xdr:col>
          <xdr:colOff>552450</xdr:colOff>
          <xdr:row>48</xdr:row>
          <xdr:rowOff>190500</xdr:rowOff>
        </xdr:to>
        <xdr:sp macro="" textlink="">
          <xdr:nvSpPr>
            <xdr:cNvPr id="5186" name="Group Box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50</xdr:row>
          <xdr:rowOff>19050</xdr:rowOff>
        </xdr:from>
        <xdr:to>
          <xdr:col>5</xdr:col>
          <xdr:colOff>419100</xdr:colOff>
          <xdr:row>50</xdr:row>
          <xdr:rowOff>161925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50</xdr:row>
          <xdr:rowOff>19050</xdr:rowOff>
        </xdr:from>
        <xdr:to>
          <xdr:col>6</xdr:col>
          <xdr:colOff>419100</xdr:colOff>
          <xdr:row>50</xdr:row>
          <xdr:rowOff>161925</xdr:rowOff>
        </xdr:to>
        <xdr:sp macro="" textlink="">
          <xdr:nvSpPr>
            <xdr:cNvPr id="5188" name="Option Button 68"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50</xdr:row>
          <xdr:rowOff>19050</xdr:rowOff>
        </xdr:from>
        <xdr:to>
          <xdr:col>6</xdr:col>
          <xdr:colOff>552450</xdr:colOff>
          <xdr:row>50</xdr:row>
          <xdr:rowOff>190500</xdr:rowOff>
        </xdr:to>
        <xdr:sp macro="" textlink="">
          <xdr:nvSpPr>
            <xdr:cNvPr id="5189" name="Group Box 69" hidden="1">
              <a:extLst>
                <a:ext uri="{63B3BB69-23CF-44E3-9099-C40C66FF867C}">
                  <a14:compatExt spid="_x0000_s5189"/>
                </a:ext>
                <a:ext uri="{FF2B5EF4-FFF2-40B4-BE49-F238E27FC236}">
                  <a16:creationId xmlns:a16="http://schemas.microsoft.com/office/drawing/2014/main" id="{00000000-0008-0000-0400-00004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55</xdr:row>
          <xdr:rowOff>19050</xdr:rowOff>
        </xdr:from>
        <xdr:to>
          <xdr:col>5</xdr:col>
          <xdr:colOff>419100</xdr:colOff>
          <xdr:row>55</xdr:row>
          <xdr:rowOff>161925</xdr:rowOff>
        </xdr:to>
        <xdr:sp macro="" textlink="">
          <xdr:nvSpPr>
            <xdr:cNvPr id="5190" name="Option Button 70" hidden="1">
              <a:extLst>
                <a:ext uri="{63B3BB69-23CF-44E3-9099-C40C66FF867C}">
                  <a14:compatExt spid="_x0000_s5190"/>
                </a:ext>
                <a:ext uri="{FF2B5EF4-FFF2-40B4-BE49-F238E27FC236}">
                  <a16:creationId xmlns:a16="http://schemas.microsoft.com/office/drawing/2014/main" id="{00000000-0008-0000-04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55</xdr:row>
          <xdr:rowOff>19050</xdr:rowOff>
        </xdr:from>
        <xdr:to>
          <xdr:col>6</xdr:col>
          <xdr:colOff>419100</xdr:colOff>
          <xdr:row>55</xdr:row>
          <xdr:rowOff>161925</xdr:rowOff>
        </xdr:to>
        <xdr:sp macro="" textlink="">
          <xdr:nvSpPr>
            <xdr:cNvPr id="5191" name="Option Button 71" hidden="1">
              <a:extLst>
                <a:ext uri="{63B3BB69-23CF-44E3-9099-C40C66FF867C}">
                  <a14:compatExt spid="_x0000_s5191"/>
                </a:ext>
                <a:ext uri="{FF2B5EF4-FFF2-40B4-BE49-F238E27FC236}">
                  <a16:creationId xmlns:a16="http://schemas.microsoft.com/office/drawing/2014/main" id="{00000000-0008-0000-04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55</xdr:row>
          <xdr:rowOff>19050</xdr:rowOff>
        </xdr:from>
        <xdr:to>
          <xdr:col>6</xdr:col>
          <xdr:colOff>552450</xdr:colOff>
          <xdr:row>55</xdr:row>
          <xdr:rowOff>190500</xdr:rowOff>
        </xdr:to>
        <xdr:sp macro="" textlink="">
          <xdr:nvSpPr>
            <xdr:cNvPr id="5192" name="Group Box 72" hidden="1">
              <a:extLst>
                <a:ext uri="{63B3BB69-23CF-44E3-9099-C40C66FF867C}">
                  <a14:compatExt spid="_x0000_s5192"/>
                </a:ext>
                <a:ext uri="{FF2B5EF4-FFF2-40B4-BE49-F238E27FC236}">
                  <a16:creationId xmlns:a16="http://schemas.microsoft.com/office/drawing/2014/main" id="{00000000-0008-0000-0400-00004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xdr:row>
          <xdr:rowOff>9525</xdr:rowOff>
        </xdr:from>
        <xdr:to>
          <xdr:col>8</xdr:col>
          <xdr:colOff>0</xdr:colOff>
          <xdr:row>1</xdr:row>
          <xdr:rowOff>171450</xdr:rowOff>
        </xdr:to>
        <xdr:sp macro="" textlink="">
          <xdr:nvSpPr>
            <xdr:cNvPr id="5194" name="Group Box 74" hidden="1">
              <a:extLst>
                <a:ext uri="{63B3BB69-23CF-44E3-9099-C40C66FF867C}">
                  <a14:compatExt spid="_x0000_s5194"/>
                </a:ext>
                <a:ext uri="{FF2B5EF4-FFF2-40B4-BE49-F238E27FC236}">
                  <a16:creationId xmlns:a16="http://schemas.microsoft.com/office/drawing/2014/main" id="{00000000-0008-0000-0400-00004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xdr:row>
          <xdr:rowOff>19050</xdr:rowOff>
        </xdr:from>
        <xdr:to>
          <xdr:col>7</xdr:col>
          <xdr:colOff>704850</xdr:colOff>
          <xdr:row>2</xdr:row>
          <xdr:rowOff>171450</xdr:rowOff>
        </xdr:to>
        <xdr:sp macro="" textlink="">
          <xdr:nvSpPr>
            <xdr:cNvPr id="5195" name="Group Box 75" hidden="1">
              <a:extLst>
                <a:ext uri="{63B3BB69-23CF-44E3-9099-C40C66FF867C}">
                  <a14:compatExt spid="_x0000_s5195"/>
                </a:ext>
                <a:ext uri="{FF2B5EF4-FFF2-40B4-BE49-F238E27FC236}">
                  <a16:creationId xmlns:a16="http://schemas.microsoft.com/office/drawing/2014/main" id="{00000000-0008-0000-0400-00004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xml"/><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38" Type="http://schemas.openxmlformats.org/officeDocument/2006/relationships/ctrlProp" Target="../ctrlProps/ctrlProp133.xml"/><Relationship Id="rId154" Type="http://schemas.openxmlformats.org/officeDocument/2006/relationships/ctrlProp" Target="../ctrlProps/ctrlProp149.xml"/><Relationship Id="rId159" Type="http://schemas.openxmlformats.org/officeDocument/2006/relationships/ctrlProp" Target="../ctrlProps/ctrlProp154.xml"/><Relationship Id="rId175" Type="http://schemas.openxmlformats.org/officeDocument/2006/relationships/ctrlProp" Target="../ctrlProps/ctrlProp170.xml"/><Relationship Id="rId170" Type="http://schemas.openxmlformats.org/officeDocument/2006/relationships/ctrlProp" Target="../ctrlProps/ctrlProp165.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28" Type="http://schemas.openxmlformats.org/officeDocument/2006/relationships/ctrlProp" Target="../ctrlProps/ctrlProp123.xml"/><Relationship Id="rId144" Type="http://schemas.openxmlformats.org/officeDocument/2006/relationships/ctrlProp" Target="../ctrlProps/ctrlProp139.xml"/><Relationship Id="rId149" Type="http://schemas.openxmlformats.org/officeDocument/2006/relationships/ctrlProp" Target="../ctrlProps/ctrlProp144.xml"/><Relationship Id="rId5" Type="http://schemas.openxmlformats.org/officeDocument/2006/relationships/vmlDrawing" Target="../drawings/vmlDrawing1.vml"/><Relationship Id="rId90" Type="http://schemas.openxmlformats.org/officeDocument/2006/relationships/ctrlProp" Target="../ctrlProps/ctrlProp85.xml"/><Relationship Id="rId95" Type="http://schemas.openxmlformats.org/officeDocument/2006/relationships/ctrlProp" Target="../ctrlProps/ctrlProp90.xml"/><Relationship Id="rId160" Type="http://schemas.openxmlformats.org/officeDocument/2006/relationships/ctrlProp" Target="../ctrlProps/ctrlProp155.xml"/><Relationship Id="rId165" Type="http://schemas.openxmlformats.org/officeDocument/2006/relationships/ctrlProp" Target="../ctrlProps/ctrlProp16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118" Type="http://schemas.openxmlformats.org/officeDocument/2006/relationships/ctrlProp" Target="../ctrlProps/ctrlProp113.xml"/><Relationship Id="rId134" Type="http://schemas.openxmlformats.org/officeDocument/2006/relationships/ctrlProp" Target="../ctrlProps/ctrlProp129.xml"/><Relationship Id="rId139" Type="http://schemas.openxmlformats.org/officeDocument/2006/relationships/ctrlProp" Target="../ctrlProps/ctrlProp134.xml"/><Relationship Id="rId80" Type="http://schemas.openxmlformats.org/officeDocument/2006/relationships/ctrlProp" Target="../ctrlProps/ctrlProp75.xml"/><Relationship Id="rId85" Type="http://schemas.openxmlformats.org/officeDocument/2006/relationships/ctrlProp" Target="../ctrlProps/ctrlProp80.xml"/><Relationship Id="rId150" Type="http://schemas.openxmlformats.org/officeDocument/2006/relationships/ctrlProp" Target="../ctrlProps/ctrlProp145.xml"/><Relationship Id="rId155" Type="http://schemas.openxmlformats.org/officeDocument/2006/relationships/ctrlProp" Target="../ctrlProps/ctrlProp150.xml"/><Relationship Id="rId171" Type="http://schemas.openxmlformats.org/officeDocument/2006/relationships/ctrlProp" Target="../ctrlProps/ctrlProp166.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124" Type="http://schemas.openxmlformats.org/officeDocument/2006/relationships/ctrlProp" Target="../ctrlProps/ctrlProp119.xml"/><Relationship Id="rId129" Type="http://schemas.openxmlformats.org/officeDocument/2006/relationships/ctrlProp" Target="../ctrlProps/ctrlProp124.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40" Type="http://schemas.openxmlformats.org/officeDocument/2006/relationships/ctrlProp" Target="../ctrlProps/ctrlProp135.xml"/><Relationship Id="rId145" Type="http://schemas.openxmlformats.org/officeDocument/2006/relationships/ctrlProp" Target="../ctrlProps/ctrlProp140.xml"/><Relationship Id="rId161" Type="http://schemas.openxmlformats.org/officeDocument/2006/relationships/ctrlProp" Target="../ctrlProps/ctrlProp156.xml"/><Relationship Id="rId166" Type="http://schemas.openxmlformats.org/officeDocument/2006/relationships/ctrlProp" Target="../ctrlProps/ctrlProp161.xml"/><Relationship Id="rId1" Type="http://schemas.openxmlformats.org/officeDocument/2006/relationships/hyperlink" Target="http://www.boston.gov/tdmpointsystem" TargetMode="External"/><Relationship Id="rId6" Type="http://schemas.openxmlformats.org/officeDocument/2006/relationships/ctrlProp" Target="../ctrlProps/ctrlProp1.xml"/><Relationship Id="rId23" Type="http://schemas.openxmlformats.org/officeDocument/2006/relationships/ctrlProp" Target="../ctrlProps/ctrlProp18.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119" Type="http://schemas.openxmlformats.org/officeDocument/2006/relationships/ctrlProp" Target="../ctrlProps/ctrlProp114.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30" Type="http://schemas.openxmlformats.org/officeDocument/2006/relationships/ctrlProp" Target="../ctrlProps/ctrlProp125.xml"/><Relationship Id="rId135" Type="http://schemas.openxmlformats.org/officeDocument/2006/relationships/ctrlProp" Target="../ctrlProps/ctrlProp130.xml"/><Relationship Id="rId143" Type="http://schemas.openxmlformats.org/officeDocument/2006/relationships/ctrlProp" Target="../ctrlProps/ctrlProp138.xml"/><Relationship Id="rId148" Type="http://schemas.openxmlformats.org/officeDocument/2006/relationships/ctrlProp" Target="../ctrlProps/ctrlProp143.xml"/><Relationship Id="rId151" Type="http://schemas.openxmlformats.org/officeDocument/2006/relationships/ctrlProp" Target="../ctrlProps/ctrlProp146.xml"/><Relationship Id="rId156" Type="http://schemas.openxmlformats.org/officeDocument/2006/relationships/ctrlProp" Target="../ctrlProps/ctrlProp151.xml"/><Relationship Id="rId164" Type="http://schemas.openxmlformats.org/officeDocument/2006/relationships/ctrlProp" Target="../ctrlProps/ctrlProp159.xml"/><Relationship Id="rId169" Type="http://schemas.openxmlformats.org/officeDocument/2006/relationships/ctrlProp" Target="../ctrlProps/ctrlProp164.xml"/><Relationship Id="rId4" Type="http://schemas.openxmlformats.org/officeDocument/2006/relationships/drawing" Target="../drawings/drawing2.xml"/><Relationship Id="rId9" Type="http://schemas.openxmlformats.org/officeDocument/2006/relationships/ctrlProp" Target="../ctrlProps/ctrlProp4.xml"/><Relationship Id="rId172" Type="http://schemas.openxmlformats.org/officeDocument/2006/relationships/ctrlProp" Target="../ctrlProps/ctrlProp167.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141" Type="http://schemas.openxmlformats.org/officeDocument/2006/relationships/ctrlProp" Target="../ctrlProps/ctrlProp136.xml"/><Relationship Id="rId146" Type="http://schemas.openxmlformats.org/officeDocument/2006/relationships/ctrlProp" Target="../ctrlProps/ctrlProp141.xml"/><Relationship Id="rId167" Type="http://schemas.openxmlformats.org/officeDocument/2006/relationships/ctrlProp" Target="../ctrlProps/ctrlProp162.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162" Type="http://schemas.openxmlformats.org/officeDocument/2006/relationships/ctrlProp" Target="../ctrlProps/ctrlProp157.xml"/><Relationship Id="rId2" Type="http://schemas.openxmlformats.org/officeDocument/2006/relationships/hyperlink" Target="https://www.boston.gov/departments/boston-bikes/bike-rack-program" TargetMode="Externa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136" Type="http://schemas.openxmlformats.org/officeDocument/2006/relationships/ctrlProp" Target="../ctrlProps/ctrlProp131.xml"/><Relationship Id="rId157" Type="http://schemas.openxmlformats.org/officeDocument/2006/relationships/ctrlProp" Target="../ctrlProps/ctrlProp152.xml"/><Relationship Id="rId61" Type="http://schemas.openxmlformats.org/officeDocument/2006/relationships/ctrlProp" Target="../ctrlProps/ctrlProp56.xml"/><Relationship Id="rId82" Type="http://schemas.openxmlformats.org/officeDocument/2006/relationships/ctrlProp" Target="../ctrlProps/ctrlProp77.xml"/><Relationship Id="rId152" Type="http://schemas.openxmlformats.org/officeDocument/2006/relationships/ctrlProp" Target="../ctrlProps/ctrlProp147.xml"/><Relationship Id="rId173" Type="http://schemas.openxmlformats.org/officeDocument/2006/relationships/ctrlProp" Target="../ctrlProps/ctrlProp168.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3" Type="http://schemas.openxmlformats.org/officeDocument/2006/relationships/printerSettings" Target="../printerSettings/printerSettings2.bin"/><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80.xml"/><Relationship Id="rId18" Type="http://schemas.openxmlformats.org/officeDocument/2006/relationships/ctrlProp" Target="../ctrlProps/ctrlProp185.xml"/><Relationship Id="rId26" Type="http://schemas.openxmlformats.org/officeDocument/2006/relationships/ctrlProp" Target="../ctrlProps/ctrlProp193.xml"/><Relationship Id="rId39" Type="http://schemas.openxmlformats.org/officeDocument/2006/relationships/ctrlProp" Target="../ctrlProps/ctrlProp206.xml"/><Relationship Id="rId21" Type="http://schemas.openxmlformats.org/officeDocument/2006/relationships/ctrlProp" Target="../ctrlProps/ctrlProp188.xml"/><Relationship Id="rId34" Type="http://schemas.openxmlformats.org/officeDocument/2006/relationships/ctrlProp" Target="../ctrlProps/ctrlProp201.xml"/><Relationship Id="rId42" Type="http://schemas.openxmlformats.org/officeDocument/2006/relationships/ctrlProp" Target="../ctrlProps/ctrlProp209.xml"/><Relationship Id="rId47" Type="http://schemas.openxmlformats.org/officeDocument/2006/relationships/ctrlProp" Target="../ctrlProps/ctrlProp214.xml"/><Relationship Id="rId50" Type="http://schemas.openxmlformats.org/officeDocument/2006/relationships/ctrlProp" Target="../ctrlProps/ctrlProp217.xml"/><Relationship Id="rId55" Type="http://schemas.openxmlformats.org/officeDocument/2006/relationships/ctrlProp" Target="../ctrlProps/ctrlProp222.xml"/><Relationship Id="rId63" Type="http://schemas.openxmlformats.org/officeDocument/2006/relationships/ctrlProp" Target="../ctrlProps/ctrlProp230.xml"/><Relationship Id="rId68" Type="http://schemas.openxmlformats.org/officeDocument/2006/relationships/ctrlProp" Target="../ctrlProps/ctrlProp235.xml"/><Relationship Id="rId76" Type="http://schemas.openxmlformats.org/officeDocument/2006/relationships/ctrlProp" Target="../ctrlProps/ctrlProp243.xml"/><Relationship Id="rId7" Type="http://schemas.openxmlformats.org/officeDocument/2006/relationships/ctrlProp" Target="../ctrlProps/ctrlProp174.xml"/><Relationship Id="rId71" Type="http://schemas.openxmlformats.org/officeDocument/2006/relationships/ctrlProp" Target="../ctrlProps/ctrlProp238.xml"/><Relationship Id="rId2" Type="http://schemas.openxmlformats.org/officeDocument/2006/relationships/drawing" Target="../drawings/drawing4.xml"/><Relationship Id="rId16" Type="http://schemas.openxmlformats.org/officeDocument/2006/relationships/ctrlProp" Target="../ctrlProps/ctrlProp183.xml"/><Relationship Id="rId29" Type="http://schemas.openxmlformats.org/officeDocument/2006/relationships/ctrlProp" Target="../ctrlProps/ctrlProp196.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trlProp" Target="../ctrlProps/ctrlProp199.xml"/><Relationship Id="rId37" Type="http://schemas.openxmlformats.org/officeDocument/2006/relationships/ctrlProp" Target="../ctrlProps/ctrlProp204.xml"/><Relationship Id="rId40" Type="http://schemas.openxmlformats.org/officeDocument/2006/relationships/ctrlProp" Target="../ctrlProps/ctrlProp207.xml"/><Relationship Id="rId45" Type="http://schemas.openxmlformats.org/officeDocument/2006/relationships/ctrlProp" Target="../ctrlProps/ctrlProp212.xml"/><Relationship Id="rId53" Type="http://schemas.openxmlformats.org/officeDocument/2006/relationships/ctrlProp" Target="../ctrlProps/ctrlProp220.xml"/><Relationship Id="rId58" Type="http://schemas.openxmlformats.org/officeDocument/2006/relationships/ctrlProp" Target="../ctrlProps/ctrlProp225.xml"/><Relationship Id="rId66" Type="http://schemas.openxmlformats.org/officeDocument/2006/relationships/ctrlProp" Target="../ctrlProps/ctrlProp233.xml"/><Relationship Id="rId74" Type="http://schemas.openxmlformats.org/officeDocument/2006/relationships/ctrlProp" Target="../ctrlProps/ctrlProp241.xml"/><Relationship Id="rId5" Type="http://schemas.openxmlformats.org/officeDocument/2006/relationships/ctrlProp" Target="../ctrlProps/ctrlProp172.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36" Type="http://schemas.openxmlformats.org/officeDocument/2006/relationships/ctrlProp" Target="../ctrlProps/ctrlProp203.xml"/><Relationship Id="rId49" Type="http://schemas.openxmlformats.org/officeDocument/2006/relationships/ctrlProp" Target="../ctrlProps/ctrlProp216.xml"/><Relationship Id="rId57" Type="http://schemas.openxmlformats.org/officeDocument/2006/relationships/ctrlProp" Target="../ctrlProps/ctrlProp224.xml"/><Relationship Id="rId61" Type="http://schemas.openxmlformats.org/officeDocument/2006/relationships/ctrlProp" Target="../ctrlProps/ctrlProp228.xml"/><Relationship Id="rId10" Type="http://schemas.openxmlformats.org/officeDocument/2006/relationships/ctrlProp" Target="../ctrlProps/ctrlProp177.xml"/><Relationship Id="rId19" Type="http://schemas.openxmlformats.org/officeDocument/2006/relationships/ctrlProp" Target="../ctrlProps/ctrlProp186.xml"/><Relationship Id="rId31" Type="http://schemas.openxmlformats.org/officeDocument/2006/relationships/ctrlProp" Target="../ctrlProps/ctrlProp198.xml"/><Relationship Id="rId44" Type="http://schemas.openxmlformats.org/officeDocument/2006/relationships/ctrlProp" Target="../ctrlProps/ctrlProp211.xml"/><Relationship Id="rId52" Type="http://schemas.openxmlformats.org/officeDocument/2006/relationships/ctrlProp" Target="../ctrlProps/ctrlProp219.xml"/><Relationship Id="rId60" Type="http://schemas.openxmlformats.org/officeDocument/2006/relationships/ctrlProp" Target="../ctrlProps/ctrlProp227.xml"/><Relationship Id="rId65" Type="http://schemas.openxmlformats.org/officeDocument/2006/relationships/ctrlProp" Target="../ctrlProps/ctrlProp232.xml"/><Relationship Id="rId73" Type="http://schemas.openxmlformats.org/officeDocument/2006/relationships/ctrlProp" Target="../ctrlProps/ctrlProp240.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 Id="rId35" Type="http://schemas.openxmlformats.org/officeDocument/2006/relationships/ctrlProp" Target="../ctrlProps/ctrlProp202.xml"/><Relationship Id="rId43" Type="http://schemas.openxmlformats.org/officeDocument/2006/relationships/ctrlProp" Target="../ctrlProps/ctrlProp210.xml"/><Relationship Id="rId48" Type="http://schemas.openxmlformats.org/officeDocument/2006/relationships/ctrlProp" Target="../ctrlProps/ctrlProp215.xml"/><Relationship Id="rId56" Type="http://schemas.openxmlformats.org/officeDocument/2006/relationships/ctrlProp" Target="../ctrlProps/ctrlProp223.xml"/><Relationship Id="rId64" Type="http://schemas.openxmlformats.org/officeDocument/2006/relationships/ctrlProp" Target="../ctrlProps/ctrlProp231.xml"/><Relationship Id="rId69" Type="http://schemas.openxmlformats.org/officeDocument/2006/relationships/ctrlProp" Target="../ctrlProps/ctrlProp236.xml"/><Relationship Id="rId77" Type="http://schemas.openxmlformats.org/officeDocument/2006/relationships/ctrlProp" Target="../ctrlProps/ctrlProp244.xml"/><Relationship Id="rId8" Type="http://schemas.openxmlformats.org/officeDocument/2006/relationships/ctrlProp" Target="../ctrlProps/ctrlProp175.xml"/><Relationship Id="rId51" Type="http://schemas.openxmlformats.org/officeDocument/2006/relationships/ctrlProp" Target="../ctrlProps/ctrlProp218.xml"/><Relationship Id="rId72" Type="http://schemas.openxmlformats.org/officeDocument/2006/relationships/ctrlProp" Target="../ctrlProps/ctrlProp239.xml"/><Relationship Id="rId3" Type="http://schemas.openxmlformats.org/officeDocument/2006/relationships/vmlDrawing" Target="../drawings/vmlDrawing2.v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33" Type="http://schemas.openxmlformats.org/officeDocument/2006/relationships/ctrlProp" Target="../ctrlProps/ctrlProp200.xml"/><Relationship Id="rId38" Type="http://schemas.openxmlformats.org/officeDocument/2006/relationships/ctrlProp" Target="../ctrlProps/ctrlProp205.xml"/><Relationship Id="rId46" Type="http://schemas.openxmlformats.org/officeDocument/2006/relationships/ctrlProp" Target="../ctrlProps/ctrlProp213.xml"/><Relationship Id="rId59" Type="http://schemas.openxmlformats.org/officeDocument/2006/relationships/ctrlProp" Target="../ctrlProps/ctrlProp226.xml"/><Relationship Id="rId67" Type="http://schemas.openxmlformats.org/officeDocument/2006/relationships/ctrlProp" Target="../ctrlProps/ctrlProp234.xml"/><Relationship Id="rId20" Type="http://schemas.openxmlformats.org/officeDocument/2006/relationships/ctrlProp" Target="../ctrlProps/ctrlProp187.xml"/><Relationship Id="rId41" Type="http://schemas.openxmlformats.org/officeDocument/2006/relationships/ctrlProp" Target="../ctrlProps/ctrlProp208.xml"/><Relationship Id="rId54" Type="http://schemas.openxmlformats.org/officeDocument/2006/relationships/ctrlProp" Target="../ctrlProps/ctrlProp221.xml"/><Relationship Id="rId62" Type="http://schemas.openxmlformats.org/officeDocument/2006/relationships/ctrlProp" Target="../ctrlProps/ctrlProp229.xml"/><Relationship Id="rId70" Type="http://schemas.openxmlformats.org/officeDocument/2006/relationships/ctrlProp" Target="../ctrlProps/ctrlProp237.xml"/><Relationship Id="rId75" Type="http://schemas.openxmlformats.org/officeDocument/2006/relationships/ctrlProp" Target="../ctrlProps/ctrlProp242.xml"/><Relationship Id="rId1" Type="http://schemas.openxmlformats.org/officeDocument/2006/relationships/printerSettings" Target="../printerSettings/printerSettings3.bin"/><Relationship Id="rId6" Type="http://schemas.openxmlformats.org/officeDocument/2006/relationships/ctrlProp" Target="../ctrlProps/ctrlProp1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478E-409C-405C-BE8D-5C5C44E3AAFF}">
  <sheetPr codeName="Sheet2"/>
  <dimension ref="A1:I40"/>
  <sheetViews>
    <sheetView topLeftCell="A10" zoomScale="80" zoomScaleNormal="80" workbookViewId="0">
      <selection activeCell="F7" sqref="F7"/>
    </sheetView>
  </sheetViews>
  <sheetFormatPr defaultColWidth="8.85546875" defaultRowHeight="15.75" x14ac:dyDescent="0.25"/>
  <cols>
    <col min="1" max="1" width="11" style="25" bestFit="1" customWidth="1"/>
    <col min="2" max="2" width="15" style="25" bestFit="1" customWidth="1"/>
    <col min="3" max="3" width="10.28515625" style="25" bestFit="1" customWidth="1"/>
    <col min="4" max="4" width="23.42578125" style="25" bestFit="1" customWidth="1"/>
    <col min="5" max="5" width="32.28515625" style="34" customWidth="1"/>
    <col min="6" max="6" width="28.140625" style="35" bestFit="1" customWidth="1"/>
    <col min="7" max="7" width="26.5703125" style="36" bestFit="1" customWidth="1"/>
    <col min="8" max="8" width="40.140625" style="37" customWidth="1"/>
    <col min="9" max="9" width="62.85546875" style="25" customWidth="1"/>
    <col min="10" max="16384" width="8.85546875" style="25"/>
  </cols>
  <sheetData>
    <row r="1" spans="1:9" ht="31.5" x14ac:dyDescent="0.25">
      <c r="A1" s="19" t="s">
        <v>5</v>
      </c>
      <c r="B1" s="19" t="s">
        <v>7</v>
      </c>
      <c r="C1" s="19" t="s">
        <v>6</v>
      </c>
      <c r="D1" s="19" t="s">
        <v>1</v>
      </c>
      <c r="E1" s="26" t="s">
        <v>2</v>
      </c>
      <c r="F1" s="27" t="s">
        <v>11</v>
      </c>
      <c r="G1" s="28" t="s">
        <v>3</v>
      </c>
      <c r="H1" s="29" t="s">
        <v>8</v>
      </c>
      <c r="I1" s="20" t="s">
        <v>31</v>
      </c>
    </row>
    <row r="2" spans="1:9" x14ac:dyDescent="0.25">
      <c r="A2" s="21">
        <v>1</v>
      </c>
      <c r="B2" s="21" t="s">
        <v>13</v>
      </c>
      <c r="C2" s="21">
        <v>1</v>
      </c>
      <c r="D2" s="30" t="s">
        <v>0</v>
      </c>
      <c r="E2" s="22" t="s">
        <v>17</v>
      </c>
      <c r="F2" s="31"/>
      <c r="G2" s="23" t="s">
        <v>4</v>
      </c>
      <c r="H2" s="24" t="s">
        <v>9</v>
      </c>
      <c r="I2" s="21"/>
    </row>
    <row r="3" spans="1:9" ht="31.5" x14ac:dyDescent="0.25">
      <c r="A3" s="21">
        <v>2</v>
      </c>
      <c r="B3" s="21" t="s">
        <v>13</v>
      </c>
      <c r="C3" s="21">
        <v>2</v>
      </c>
      <c r="D3" s="30" t="s">
        <v>10</v>
      </c>
      <c r="E3" s="22" t="s">
        <v>15</v>
      </c>
      <c r="F3" s="31" t="s">
        <v>16</v>
      </c>
      <c r="G3" s="23" t="s">
        <v>12</v>
      </c>
      <c r="H3" s="24" t="s">
        <v>25</v>
      </c>
      <c r="I3" s="21"/>
    </row>
    <row r="4" spans="1:9" x14ac:dyDescent="0.25">
      <c r="A4" s="21"/>
      <c r="B4" s="21"/>
      <c r="C4" s="21"/>
      <c r="D4" s="30"/>
      <c r="E4" s="22"/>
      <c r="F4" s="31"/>
      <c r="G4" s="23"/>
      <c r="H4" s="24"/>
      <c r="I4" s="21"/>
    </row>
    <row r="5" spans="1:9" ht="94.5" x14ac:dyDescent="0.25">
      <c r="A5" s="21">
        <v>3</v>
      </c>
      <c r="B5" s="21" t="s">
        <v>27</v>
      </c>
      <c r="C5" s="21">
        <v>1</v>
      </c>
      <c r="D5" s="30" t="s">
        <v>27</v>
      </c>
      <c r="E5" s="22" t="s">
        <v>28</v>
      </c>
      <c r="F5" s="31"/>
      <c r="G5" s="23" t="s">
        <v>29</v>
      </c>
      <c r="H5" s="24"/>
      <c r="I5" s="21" t="s">
        <v>30</v>
      </c>
    </row>
    <row r="6" spans="1:9" x14ac:dyDescent="0.25">
      <c r="A6" s="21"/>
      <c r="B6" s="21"/>
      <c r="C6" s="21"/>
      <c r="D6" s="21"/>
      <c r="E6" s="22"/>
      <c r="F6" s="31"/>
      <c r="G6" s="23"/>
      <c r="H6" s="32"/>
      <c r="I6" s="21"/>
    </row>
    <row r="7" spans="1:9" ht="144" customHeight="1" x14ac:dyDescent="0.25">
      <c r="A7" s="21">
        <v>4</v>
      </c>
      <c r="B7" s="21" t="s">
        <v>35</v>
      </c>
      <c r="C7" s="21">
        <v>1</v>
      </c>
      <c r="D7" s="30" t="s">
        <v>14</v>
      </c>
      <c r="E7" s="22" t="s">
        <v>58</v>
      </c>
      <c r="F7" s="31" t="s">
        <v>18</v>
      </c>
      <c r="G7" s="23" t="s">
        <v>26</v>
      </c>
      <c r="H7" s="24" t="s">
        <v>19</v>
      </c>
      <c r="I7" s="21" t="s">
        <v>20</v>
      </c>
    </row>
    <row r="8" spans="1:9" ht="173.25" x14ac:dyDescent="0.25">
      <c r="A8" s="21">
        <v>5</v>
      </c>
      <c r="B8" s="21" t="s">
        <v>35</v>
      </c>
      <c r="C8" s="21">
        <v>2</v>
      </c>
      <c r="D8" s="30" t="s">
        <v>23</v>
      </c>
      <c r="E8" s="22" t="s">
        <v>24</v>
      </c>
      <c r="F8" s="31"/>
      <c r="G8" s="23" t="s">
        <v>33</v>
      </c>
      <c r="H8" s="24" t="s">
        <v>19</v>
      </c>
      <c r="I8" s="21" t="s">
        <v>32</v>
      </c>
    </row>
    <row r="9" spans="1:9" ht="330.75" x14ac:dyDescent="0.25">
      <c r="A9" s="21">
        <v>6</v>
      </c>
      <c r="B9" s="21" t="s">
        <v>35</v>
      </c>
      <c r="C9" s="21">
        <v>3</v>
      </c>
      <c r="D9" s="30" t="s">
        <v>21</v>
      </c>
      <c r="E9" s="22" t="s">
        <v>22</v>
      </c>
      <c r="F9" s="31"/>
      <c r="G9" s="23" t="s">
        <v>48</v>
      </c>
      <c r="H9" s="24" t="s">
        <v>19</v>
      </c>
      <c r="I9" s="21" t="s">
        <v>34</v>
      </c>
    </row>
    <row r="10" spans="1:9" x14ac:dyDescent="0.25">
      <c r="A10" s="21"/>
      <c r="B10" s="21"/>
      <c r="C10" s="21"/>
      <c r="D10" s="21"/>
      <c r="E10" s="22"/>
      <c r="F10" s="31"/>
      <c r="G10" s="23"/>
      <c r="H10" s="32"/>
      <c r="I10" s="21"/>
    </row>
    <row r="11" spans="1:9" ht="47.25" x14ac:dyDescent="0.25">
      <c r="A11" s="21">
        <v>7</v>
      </c>
      <c r="B11" s="21" t="s">
        <v>36</v>
      </c>
      <c r="C11" s="21">
        <v>1</v>
      </c>
      <c r="D11" s="30" t="s">
        <v>36</v>
      </c>
      <c r="E11" s="22" t="s">
        <v>38</v>
      </c>
      <c r="F11" s="31"/>
      <c r="G11" s="23" t="s">
        <v>37</v>
      </c>
      <c r="H11" s="32"/>
      <c r="I11" s="21" t="s">
        <v>39</v>
      </c>
    </row>
    <row r="12" spans="1:9" x14ac:dyDescent="0.25">
      <c r="A12" s="21"/>
      <c r="B12" s="21"/>
      <c r="C12" s="21"/>
      <c r="D12" s="21"/>
      <c r="E12" s="22"/>
      <c r="F12" s="31"/>
      <c r="G12" s="23"/>
      <c r="H12" s="32"/>
      <c r="I12" s="21"/>
    </row>
    <row r="13" spans="1:9" x14ac:dyDescent="0.25">
      <c r="A13" s="21"/>
      <c r="B13" s="21"/>
      <c r="C13" s="21"/>
      <c r="D13" s="21"/>
      <c r="E13" s="22"/>
      <c r="F13" s="31"/>
      <c r="G13" s="23"/>
      <c r="H13" s="32"/>
      <c r="I13" s="21"/>
    </row>
    <row r="14" spans="1:9" x14ac:dyDescent="0.25">
      <c r="A14" s="21"/>
      <c r="B14" s="21"/>
      <c r="C14" s="21"/>
      <c r="D14" s="21"/>
      <c r="E14" s="22"/>
      <c r="F14" s="31"/>
      <c r="G14" s="23"/>
      <c r="H14" s="32"/>
      <c r="I14" s="21"/>
    </row>
    <row r="15" spans="1:9" x14ac:dyDescent="0.25">
      <c r="A15" s="21"/>
      <c r="B15" s="21"/>
      <c r="C15" s="21"/>
      <c r="D15" s="21"/>
      <c r="E15" s="22"/>
      <c r="F15" s="31"/>
      <c r="G15" s="23"/>
      <c r="H15" s="32"/>
      <c r="I15" s="21"/>
    </row>
    <row r="16" spans="1:9" x14ac:dyDescent="0.25">
      <c r="A16" s="21"/>
      <c r="B16" s="21"/>
      <c r="C16" s="21"/>
      <c r="D16" s="21"/>
      <c r="E16" s="22"/>
      <c r="F16" s="31"/>
      <c r="G16" s="23"/>
      <c r="H16" s="32"/>
      <c r="I16" s="21"/>
    </row>
    <row r="17" spans="1:9" x14ac:dyDescent="0.25">
      <c r="A17" s="21"/>
      <c r="B17" s="21"/>
      <c r="C17" s="21"/>
      <c r="D17" s="21"/>
      <c r="E17" s="22"/>
      <c r="F17" s="31"/>
      <c r="G17" s="23"/>
      <c r="H17" s="32"/>
      <c r="I17" s="21"/>
    </row>
    <row r="18" spans="1:9" x14ac:dyDescent="0.25">
      <c r="A18" s="21"/>
      <c r="B18" s="21"/>
      <c r="C18" s="21"/>
      <c r="D18" s="21"/>
      <c r="E18" s="22"/>
      <c r="F18" s="31"/>
      <c r="G18" s="23"/>
      <c r="H18" s="32"/>
      <c r="I18" s="21"/>
    </row>
    <row r="19" spans="1:9" x14ac:dyDescent="0.25">
      <c r="A19" s="21"/>
      <c r="B19" s="21"/>
      <c r="C19" s="21"/>
      <c r="D19" s="21"/>
      <c r="E19" s="22"/>
      <c r="F19" s="31"/>
      <c r="G19" s="23"/>
      <c r="H19" s="32"/>
      <c r="I19" s="21"/>
    </row>
    <row r="20" spans="1:9" x14ac:dyDescent="0.25">
      <c r="A20" s="21"/>
      <c r="B20" s="21"/>
      <c r="C20" s="21"/>
      <c r="D20" s="21"/>
      <c r="E20" s="22"/>
      <c r="F20" s="31"/>
      <c r="G20" s="23"/>
      <c r="H20" s="32"/>
      <c r="I20" s="21"/>
    </row>
    <row r="21" spans="1:9" x14ac:dyDescent="0.25">
      <c r="A21" s="21"/>
      <c r="B21" s="21"/>
      <c r="C21" s="21"/>
      <c r="D21" s="21"/>
      <c r="E21" s="22"/>
      <c r="F21" s="31"/>
      <c r="G21" s="23"/>
      <c r="H21" s="32"/>
      <c r="I21" s="21"/>
    </row>
    <row r="22" spans="1:9" x14ac:dyDescent="0.25">
      <c r="A22" s="21"/>
      <c r="B22" s="21"/>
      <c r="C22" s="21"/>
      <c r="D22" s="21"/>
      <c r="E22" s="22"/>
      <c r="F22" s="31"/>
      <c r="G22" s="23"/>
      <c r="H22" s="32"/>
      <c r="I22" s="21"/>
    </row>
    <row r="23" spans="1:9" x14ac:dyDescent="0.25">
      <c r="A23" s="21"/>
      <c r="B23" s="21"/>
      <c r="C23" s="21"/>
      <c r="D23" s="21"/>
      <c r="E23" s="22"/>
      <c r="F23" s="31"/>
      <c r="G23" s="23"/>
      <c r="H23" s="32"/>
      <c r="I23" s="21"/>
    </row>
    <row r="24" spans="1:9" x14ac:dyDescent="0.25">
      <c r="A24" s="21"/>
      <c r="B24" s="21"/>
      <c r="C24" s="21"/>
      <c r="D24" s="21"/>
      <c r="E24" s="22"/>
      <c r="F24" s="31"/>
      <c r="G24" s="23"/>
      <c r="H24" s="32"/>
      <c r="I24" s="21"/>
    </row>
    <row r="25" spans="1:9" x14ac:dyDescent="0.25">
      <c r="A25" s="21"/>
      <c r="B25" s="21"/>
      <c r="C25" s="21"/>
      <c r="D25" s="21"/>
      <c r="E25" s="22"/>
      <c r="F25" s="31"/>
      <c r="G25" s="23"/>
      <c r="H25" s="32"/>
      <c r="I25" s="21"/>
    </row>
    <row r="26" spans="1:9" x14ac:dyDescent="0.25">
      <c r="A26" s="21"/>
      <c r="B26" s="21"/>
      <c r="C26" s="21"/>
      <c r="D26" s="21"/>
      <c r="E26" s="22"/>
      <c r="F26" s="31"/>
      <c r="G26" s="23"/>
      <c r="H26" s="32"/>
      <c r="I26" s="21"/>
    </row>
    <row r="27" spans="1:9" x14ac:dyDescent="0.25">
      <c r="A27" s="21"/>
      <c r="B27" s="21"/>
      <c r="C27" s="21"/>
      <c r="D27" s="21"/>
      <c r="E27" s="22"/>
      <c r="F27" s="31"/>
      <c r="G27" s="23"/>
      <c r="H27" s="32"/>
      <c r="I27" s="21"/>
    </row>
    <row r="28" spans="1:9" x14ac:dyDescent="0.25">
      <c r="A28" s="21"/>
      <c r="B28" s="21"/>
      <c r="C28" s="21"/>
      <c r="D28" s="21"/>
      <c r="E28" s="22"/>
      <c r="F28" s="31"/>
      <c r="G28" s="23"/>
      <c r="H28" s="32"/>
      <c r="I28" s="21"/>
    </row>
    <row r="29" spans="1:9" x14ac:dyDescent="0.25">
      <c r="A29" s="21"/>
      <c r="B29" s="21"/>
      <c r="C29" s="21"/>
      <c r="D29" s="21"/>
      <c r="E29" s="22"/>
      <c r="F29" s="31"/>
      <c r="G29" s="23"/>
      <c r="H29" s="32"/>
      <c r="I29" s="21"/>
    </row>
    <row r="30" spans="1:9" x14ac:dyDescent="0.25">
      <c r="A30" s="21"/>
      <c r="B30" s="21"/>
      <c r="C30" s="21"/>
      <c r="D30" s="21"/>
      <c r="E30" s="22"/>
      <c r="F30" s="31"/>
      <c r="G30" s="23"/>
      <c r="H30" s="32"/>
      <c r="I30" s="21"/>
    </row>
    <row r="31" spans="1:9" x14ac:dyDescent="0.25">
      <c r="A31" s="21"/>
      <c r="B31" s="21"/>
      <c r="C31" s="21"/>
      <c r="D31" s="21"/>
      <c r="E31" s="22"/>
      <c r="F31" s="31"/>
      <c r="G31" s="23"/>
      <c r="H31" s="32"/>
      <c r="I31" s="21"/>
    </row>
    <row r="32" spans="1:9" x14ac:dyDescent="0.25">
      <c r="A32" s="33"/>
      <c r="C32" s="33"/>
    </row>
    <row r="33" spans="1:3" x14ac:dyDescent="0.25">
      <c r="A33" s="33"/>
      <c r="C33" s="33"/>
    </row>
    <row r="34" spans="1:3" x14ac:dyDescent="0.25">
      <c r="A34" s="33"/>
      <c r="C34" s="33"/>
    </row>
    <row r="35" spans="1:3" x14ac:dyDescent="0.25">
      <c r="A35" s="33"/>
      <c r="C35" s="33"/>
    </row>
    <row r="36" spans="1:3" x14ac:dyDescent="0.25">
      <c r="A36" s="33"/>
    </row>
    <row r="37" spans="1:3" x14ac:dyDescent="0.25">
      <c r="A37" s="33"/>
    </row>
    <row r="38" spans="1:3" x14ac:dyDescent="0.25">
      <c r="A38" s="33"/>
    </row>
    <row r="39" spans="1:3" x14ac:dyDescent="0.25">
      <c r="A39" s="33"/>
    </row>
    <row r="40" spans="1:3" x14ac:dyDescent="0.25">
      <c r="A40" s="33"/>
    </row>
  </sheetData>
  <pageMargins left="0.7" right="0.7" top="0.75" bottom="0.75" header="0.3" footer="0.3"/>
  <pageSetup orientation="portrait" horizontalDpi="3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16F5-BB91-42AB-8C1B-33BCE258B807}">
  <sheetPr codeName="Sheet4"/>
  <dimension ref="A1:F34"/>
  <sheetViews>
    <sheetView tabSelected="1" workbookViewId="0">
      <selection activeCell="A2" sqref="A2"/>
    </sheetView>
  </sheetViews>
  <sheetFormatPr defaultRowHeight="15" x14ac:dyDescent="0.25"/>
  <cols>
    <col min="3" max="3" width="74.7109375" style="180" customWidth="1"/>
    <col min="5" max="5" width="16.28515625" customWidth="1"/>
    <col min="6" max="6" width="20" customWidth="1"/>
    <col min="7" max="7" width="17.140625" customWidth="1"/>
  </cols>
  <sheetData>
    <row r="1" spans="1:6" ht="23.25" x14ac:dyDescent="0.25">
      <c r="A1" s="236" t="s">
        <v>155</v>
      </c>
      <c r="B1" s="236"/>
      <c r="C1" s="236"/>
      <c r="D1" s="182"/>
      <c r="E1" s="182"/>
    </row>
    <row r="2" spans="1:6" ht="26.25" x14ac:dyDescent="0.25">
      <c r="A2" s="62"/>
      <c r="B2" s="62"/>
      <c r="C2" s="183"/>
      <c r="D2" s="62"/>
      <c r="E2" s="62"/>
    </row>
    <row r="3" spans="1:6" ht="26.25" x14ac:dyDescent="0.25">
      <c r="A3" s="62"/>
      <c r="B3" s="62"/>
      <c r="C3" s="183"/>
      <c r="D3" s="62"/>
      <c r="E3" s="62"/>
    </row>
    <row r="5" spans="1:6" ht="15.75" x14ac:dyDescent="0.25">
      <c r="A5" s="161" t="s">
        <v>193</v>
      </c>
      <c r="B5" s="161"/>
      <c r="C5" s="184" t="s">
        <v>204</v>
      </c>
    </row>
    <row r="6" spans="1:6" s="186" customFormat="1" x14ac:dyDescent="0.25">
      <c r="C6" s="186" t="s">
        <v>205</v>
      </c>
    </row>
    <row r="7" spans="1:6" x14ac:dyDescent="0.25">
      <c r="C7" s="185"/>
    </row>
    <row r="8" spans="1:6" ht="15.75" x14ac:dyDescent="0.25">
      <c r="A8" s="161" t="s">
        <v>154</v>
      </c>
      <c r="B8" s="161"/>
      <c r="C8" s="184" t="s">
        <v>166</v>
      </c>
    </row>
    <row r="9" spans="1:6" x14ac:dyDescent="0.25">
      <c r="B9" s="174" t="s">
        <v>187</v>
      </c>
      <c r="C9" s="180" t="s">
        <v>206</v>
      </c>
    </row>
    <row r="10" spans="1:6" x14ac:dyDescent="0.25">
      <c r="B10" s="174"/>
    </row>
    <row r="11" spans="1:6" ht="30" x14ac:dyDescent="0.25">
      <c r="B11" s="174" t="s">
        <v>188</v>
      </c>
      <c r="C11" s="180" t="s">
        <v>207</v>
      </c>
    </row>
    <row r="12" spans="1:6" x14ac:dyDescent="0.25">
      <c r="B12" s="174"/>
      <c r="C12" s="180" t="s">
        <v>201</v>
      </c>
      <c r="D12" s="160" t="s">
        <v>189</v>
      </c>
      <c r="E12" s="176" t="s">
        <v>9</v>
      </c>
      <c r="F12" s="176" t="s">
        <v>192</v>
      </c>
    </row>
    <row r="13" spans="1:6" x14ac:dyDescent="0.25">
      <c r="B13" s="174"/>
      <c r="E13" s="177" t="s">
        <v>171</v>
      </c>
      <c r="F13" s="178">
        <v>70</v>
      </c>
    </row>
    <row r="14" spans="1:6" x14ac:dyDescent="0.25">
      <c r="B14" s="174"/>
      <c r="E14" s="177" t="s">
        <v>172</v>
      </c>
      <c r="F14" s="178">
        <v>70</v>
      </c>
    </row>
    <row r="15" spans="1:6" x14ac:dyDescent="0.25">
      <c r="B15" s="174"/>
      <c r="E15" s="177" t="s">
        <v>173</v>
      </c>
      <c r="F15" s="178">
        <v>80</v>
      </c>
    </row>
    <row r="16" spans="1:6" x14ac:dyDescent="0.25">
      <c r="B16" s="174"/>
      <c r="E16" s="177" t="s">
        <v>174</v>
      </c>
      <c r="F16" s="178">
        <v>90</v>
      </c>
    </row>
    <row r="17" spans="1:6" x14ac:dyDescent="0.25">
      <c r="B17" s="174"/>
      <c r="E17" s="177" t="s">
        <v>175</v>
      </c>
      <c r="F17" s="178">
        <v>100</v>
      </c>
    </row>
    <row r="18" spans="1:6" ht="15.75" x14ac:dyDescent="0.25">
      <c r="A18" s="161" t="s">
        <v>167</v>
      </c>
      <c r="B18" s="175"/>
      <c r="C18" s="184" t="s">
        <v>168</v>
      </c>
    </row>
    <row r="19" spans="1:6" ht="15.75" x14ac:dyDescent="0.25">
      <c r="A19" s="228"/>
      <c r="B19" s="174"/>
    </row>
    <row r="20" spans="1:6" ht="15.75" x14ac:dyDescent="0.25">
      <c r="A20" s="228"/>
      <c r="B20" s="174"/>
      <c r="C20" s="180" t="s">
        <v>194</v>
      </c>
    </row>
    <row r="21" spans="1:6" ht="15.75" x14ac:dyDescent="0.25">
      <c r="A21" s="228"/>
      <c r="B21" s="174"/>
      <c r="C21" s="180" t="s">
        <v>195</v>
      </c>
    </row>
    <row r="22" spans="1:6" ht="15.75" x14ac:dyDescent="0.25">
      <c r="A22" s="228"/>
      <c r="B22" s="174"/>
    </row>
    <row r="23" spans="1:6" ht="15.75" x14ac:dyDescent="0.25">
      <c r="A23" s="161" t="s">
        <v>169</v>
      </c>
      <c r="B23" s="179"/>
      <c r="C23" s="184" t="s">
        <v>170</v>
      </c>
    </row>
    <row r="24" spans="1:6" ht="30" x14ac:dyDescent="0.25">
      <c r="A24" s="228"/>
      <c r="B24" s="174"/>
      <c r="C24" s="180" t="s">
        <v>196</v>
      </c>
    </row>
    <row r="25" spans="1:6" ht="15.75" x14ac:dyDescent="0.25">
      <c r="A25" s="228"/>
      <c r="B25" s="174"/>
    </row>
    <row r="26" spans="1:6" ht="15.75" x14ac:dyDescent="0.25">
      <c r="A26" s="228"/>
    </row>
    <row r="27" spans="1:6" ht="15.75" x14ac:dyDescent="0.25">
      <c r="A27" s="161" t="s">
        <v>197</v>
      </c>
      <c r="B27" s="179"/>
      <c r="C27" s="184" t="s">
        <v>198</v>
      </c>
    </row>
    <row r="28" spans="1:6" ht="30" x14ac:dyDescent="0.25">
      <c r="A28" s="228"/>
      <c r="B28" s="174"/>
      <c r="C28" s="180" t="s">
        <v>202</v>
      </c>
    </row>
    <row r="29" spans="1:6" ht="15.75" x14ac:dyDescent="0.25">
      <c r="A29" s="228"/>
    </row>
    <row r="30" spans="1:6" ht="15.75" x14ac:dyDescent="0.25">
      <c r="A30" s="161" t="s">
        <v>251</v>
      </c>
      <c r="B30" s="179"/>
      <c r="C30" s="184" t="s">
        <v>203</v>
      </c>
    </row>
    <row r="31" spans="1:6" ht="60" x14ac:dyDescent="0.25">
      <c r="B31" s="174"/>
      <c r="C31" s="180" t="s">
        <v>256</v>
      </c>
    </row>
    <row r="33" spans="1:3" ht="30" x14ac:dyDescent="0.25">
      <c r="A33" s="160" t="s">
        <v>199</v>
      </c>
      <c r="B33" s="179"/>
      <c r="C33" s="181" t="s">
        <v>200</v>
      </c>
    </row>
    <row r="34" spans="1:3" x14ac:dyDescent="0.25">
      <c r="B34" s="174"/>
      <c r="C34" s="180" t="s">
        <v>257</v>
      </c>
    </row>
  </sheetData>
  <sheetProtection algorithmName="SHA-512" hashValue="SIjyBOyv/yV9HnfHNNPqdgWiuRtzPN8n4ziJ9BM5woMeUuSG51539omjgqTYp40RAq0vln8WKb64z5r8vJFTAw==" saltValue="+49Qm5loiO1ZDIOj6M5RiA==" spinCount="100000" sheet="1" objects="1" scenarios="1"/>
  <mergeCells count="1">
    <mergeCell ref="A1:C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29EF8-6121-441F-9C15-08456B4540F8}">
  <sheetPr codeName="Sheet1"/>
  <dimension ref="A1:J49"/>
  <sheetViews>
    <sheetView showGridLines="0" zoomScale="90" zoomScaleNormal="90" workbookViewId="0">
      <selection activeCell="C9" sqref="C9"/>
    </sheetView>
  </sheetViews>
  <sheetFormatPr defaultColWidth="8.85546875" defaultRowHeight="15" x14ac:dyDescent="0.2"/>
  <cols>
    <col min="1" max="1" width="12.42578125" style="55" customWidth="1"/>
    <col min="2" max="2" width="17.42578125" style="55" customWidth="1"/>
    <col min="3" max="3" width="28.28515625" style="55" customWidth="1"/>
    <col min="4" max="4" width="15" style="55" customWidth="1"/>
    <col min="5" max="5" width="42.5703125" style="56" customWidth="1"/>
    <col min="6" max="6" width="12.140625" style="59" customWidth="1"/>
    <col min="7" max="7" width="48" style="55" customWidth="1"/>
    <col min="8" max="8" width="16.85546875" style="55" customWidth="1"/>
    <col min="9" max="9" width="48.85546875" style="55" customWidth="1"/>
    <col min="10" max="10" width="16.28515625" style="55" customWidth="1"/>
    <col min="11" max="12" width="8.85546875" style="55"/>
    <col min="13" max="13" width="9.42578125" style="55" bestFit="1" customWidth="1"/>
    <col min="14" max="16384" width="8.85546875" style="55"/>
  </cols>
  <sheetData>
    <row r="1" spans="1:10" ht="29.25" customHeight="1" x14ac:dyDescent="0.2">
      <c r="A1" s="250" t="s">
        <v>155</v>
      </c>
      <c r="B1" s="250"/>
      <c r="C1" s="250"/>
      <c r="D1" s="250"/>
      <c r="E1" s="250"/>
      <c r="G1" s="227" t="s">
        <v>177</v>
      </c>
    </row>
    <row r="2" spans="1:10" ht="24" customHeight="1" thickBot="1" x14ac:dyDescent="0.25">
      <c r="A2" s="255" t="s">
        <v>165</v>
      </c>
      <c r="B2" s="255"/>
      <c r="C2" s="255"/>
      <c r="D2" s="255"/>
      <c r="E2" s="255"/>
    </row>
    <row r="3" spans="1:10" ht="34.5" customHeight="1" x14ac:dyDescent="0.3">
      <c r="A3" s="251" t="s">
        <v>151</v>
      </c>
      <c r="B3" s="251"/>
      <c r="C3" s="252"/>
      <c r="D3" s="253"/>
      <c r="E3" s="254"/>
      <c r="G3" s="163" t="s">
        <v>147</v>
      </c>
      <c r="H3" s="66">
        <f>IF('System Details'!O7="TruePlatinumTrue",5,0)</f>
        <v>0</v>
      </c>
    </row>
    <row r="4" spans="1:10" ht="26.25" customHeight="1" x14ac:dyDescent="0.3">
      <c r="A4" s="251" t="s">
        <v>152</v>
      </c>
      <c r="B4" s="251"/>
      <c r="C4" s="252"/>
      <c r="D4" s="253"/>
      <c r="E4" s="254"/>
      <c r="G4" s="164" t="s">
        <v>191</v>
      </c>
      <c r="H4" s="149">
        <f>H3+(SUM($H$13:$H$39))</f>
        <v>40</v>
      </c>
    </row>
    <row r="5" spans="1:10" ht="27" customHeight="1" x14ac:dyDescent="0.3">
      <c r="A5" s="251" t="s">
        <v>153</v>
      </c>
      <c r="B5" s="251"/>
      <c r="C5" s="252"/>
      <c r="D5" s="253"/>
      <c r="E5" s="254"/>
      <c r="G5" s="165" t="s">
        <v>124</v>
      </c>
      <c r="H5" s="70" t="str">
        <f>IF(H4&gt;=$C$8, "Yes", "No")</f>
        <v>No</v>
      </c>
    </row>
    <row r="6" spans="1:10" ht="27" customHeight="1" x14ac:dyDescent="0.3">
      <c r="A6" s="285" t="s">
        <v>163</v>
      </c>
      <c r="B6" s="285"/>
      <c r="C6" s="286" t="s">
        <v>174</v>
      </c>
      <c r="D6" s="287"/>
      <c r="E6" s="288"/>
      <c r="G6" s="165" t="s">
        <v>125</v>
      </c>
      <c r="H6" s="70" t="str">
        <f>IF(OR($F$23=TRUE,$F$24=TRUE,$F$25=TRUE), "Yes", "No")</f>
        <v>No</v>
      </c>
    </row>
    <row r="7" spans="1:10" ht="15" customHeight="1" x14ac:dyDescent="0.3">
      <c r="A7" s="187"/>
      <c r="B7" s="187"/>
      <c r="C7" s="188"/>
      <c r="D7" s="189"/>
      <c r="E7" s="235"/>
      <c r="G7" s="165" t="s">
        <v>126</v>
      </c>
      <c r="H7" s="70" t="str">
        <f>IF(OR($F$27=TRUE,$F$28=TRUE,$F$29=TRUE), "Yes", "No")</f>
        <v>No</v>
      </c>
    </row>
    <row r="8" spans="1:10" ht="27" customHeight="1" thickBot="1" x14ac:dyDescent="0.25">
      <c r="A8" s="289" t="s">
        <v>190</v>
      </c>
      <c r="B8" s="289"/>
      <c r="C8" s="191">
        <f>_xlfn.IFS(C6 = 'System Details'!A74,70,C6 = 'System Details'!A75,70,C6 = 'System Details'!A76,80,C6 = 'System Details'!A77,90,C6 = 'System Details'!A78,100)</f>
        <v>90</v>
      </c>
      <c r="D8" s="226"/>
      <c r="E8" s="226"/>
      <c r="G8" s="166" t="s">
        <v>146</v>
      </c>
      <c r="H8" s="67" t="str">
        <f>IF(OR($F$24=TRUE,,$F$25=TRUE,$F$31=TRUE,$F$32=TRUE,$F$33=TRUE,$F$34=TRUE), "Yes", "No")</f>
        <v>No</v>
      </c>
    </row>
    <row r="9" spans="1:10" ht="31.5" customHeight="1" x14ac:dyDescent="0.2">
      <c r="A9" s="282" t="s">
        <v>164</v>
      </c>
      <c r="B9" s="282"/>
      <c r="C9" s="190" t="s">
        <v>47</v>
      </c>
      <c r="D9" s="226"/>
      <c r="E9" s="226"/>
    </row>
    <row r="11" spans="1:10" s="69" customFormat="1" ht="31.5" customHeight="1" thickBot="1" x14ac:dyDescent="0.25">
      <c r="A11" s="68" t="s">
        <v>253</v>
      </c>
      <c r="B11" s="68" t="s">
        <v>158</v>
      </c>
      <c r="C11" s="68" t="s">
        <v>157</v>
      </c>
      <c r="D11" s="68" t="s">
        <v>156</v>
      </c>
      <c r="E11" s="68" t="s">
        <v>159</v>
      </c>
      <c r="F11" s="68" t="s">
        <v>179</v>
      </c>
      <c r="G11" s="68" t="s">
        <v>160</v>
      </c>
      <c r="H11" s="68" t="s">
        <v>156</v>
      </c>
      <c r="I11" s="68" t="s">
        <v>182</v>
      </c>
    </row>
    <row r="12" spans="1:10" s="63" customFormat="1" ht="25.5" customHeight="1" thickBot="1" x14ac:dyDescent="0.3">
      <c r="A12" s="283" t="s">
        <v>255</v>
      </c>
      <c r="B12" s="283"/>
      <c r="C12" s="283"/>
      <c r="D12" s="283"/>
      <c r="E12" s="283"/>
      <c r="F12" s="283"/>
      <c r="G12" s="283"/>
      <c r="H12" s="283"/>
      <c r="I12" s="284"/>
    </row>
    <row r="13" spans="1:10" ht="72.75" customHeight="1" x14ac:dyDescent="0.2">
      <c r="A13" s="237" t="s">
        <v>178</v>
      </c>
      <c r="B13" s="240" t="s">
        <v>148</v>
      </c>
      <c r="C13" s="105" t="s">
        <v>51</v>
      </c>
      <c r="D13" s="274" t="s">
        <v>144</v>
      </c>
      <c r="E13" s="106" t="s">
        <v>261</v>
      </c>
      <c r="F13" s="107"/>
      <c r="G13" s="150" t="s">
        <v>181</v>
      </c>
      <c r="H13" s="248">
        <v>5</v>
      </c>
      <c r="I13" s="167"/>
      <c r="J13" s="65"/>
    </row>
    <row r="14" spans="1:10" ht="48" customHeight="1" x14ac:dyDescent="0.2">
      <c r="A14" s="238"/>
      <c r="B14" s="241"/>
      <c r="C14" s="108" t="s">
        <v>52</v>
      </c>
      <c r="D14" s="275"/>
      <c r="E14" s="109" t="s">
        <v>183</v>
      </c>
      <c r="F14" s="74" t="b">
        <v>1</v>
      </c>
      <c r="G14" s="151" t="s">
        <v>181</v>
      </c>
      <c r="H14" s="249"/>
      <c r="I14" s="168"/>
    </row>
    <row r="15" spans="1:10" ht="49.5" customHeight="1" x14ac:dyDescent="0.2">
      <c r="A15" s="238"/>
      <c r="B15" s="241"/>
      <c r="C15" s="110" t="s">
        <v>53</v>
      </c>
      <c r="D15" s="275"/>
      <c r="E15" s="109" t="s">
        <v>184</v>
      </c>
      <c r="F15" s="77" t="b">
        <v>1</v>
      </c>
      <c r="G15" s="152" t="s">
        <v>181</v>
      </c>
      <c r="H15" s="249"/>
      <c r="I15" s="169"/>
    </row>
    <row r="16" spans="1:10" ht="42.75" customHeight="1" x14ac:dyDescent="0.2">
      <c r="A16" s="238"/>
      <c r="B16" s="241"/>
      <c r="C16" s="111" t="s">
        <v>54</v>
      </c>
      <c r="D16" s="275"/>
      <c r="E16" s="112" t="s">
        <v>185</v>
      </c>
      <c r="F16" s="74" t="b">
        <v>1</v>
      </c>
      <c r="G16" s="152" t="s">
        <v>181</v>
      </c>
      <c r="H16" s="249"/>
      <c r="I16" s="168"/>
    </row>
    <row r="17" spans="1:9" ht="53.25" customHeight="1" x14ac:dyDescent="0.2">
      <c r="A17" s="238"/>
      <c r="B17" s="241"/>
      <c r="C17" s="111" t="s">
        <v>82</v>
      </c>
      <c r="D17" s="275"/>
      <c r="E17" s="112" t="s">
        <v>133</v>
      </c>
      <c r="F17" s="77" t="b">
        <v>1</v>
      </c>
      <c r="G17" s="153" t="s">
        <v>181</v>
      </c>
      <c r="H17" s="249"/>
      <c r="I17" s="168"/>
    </row>
    <row r="18" spans="1:9" ht="78.75" customHeight="1" x14ac:dyDescent="0.2">
      <c r="A18" s="238"/>
      <c r="B18" s="241"/>
      <c r="C18" s="113" t="str">
        <f>IF(C9="yes","Emergency Ride Home N/A for residential developments", "Emergency Ride Home")</f>
        <v>Emergency Ride Home</v>
      </c>
      <c r="D18" s="275"/>
      <c r="E18" s="114" t="s">
        <v>243</v>
      </c>
      <c r="F18" s="81" t="b">
        <v>1</v>
      </c>
      <c r="G18" s="154" t="s">
        <v>181</v>
      </c>
      <c r="H18" s="249"/>
      <c r="I18" s="170"/>
    </row>
    <row r="19" spans="1:9" ht="61.5" customHeight="1" x14ac:dyDescent="0.2">
      <c r="A19" s="238"/>
      <c r="B19" s="60" t="s">
        <v>136</v>
      </c>
      <c r="C19" s="115" t="s">
        <v>262</v>
      </c>
      <c r="D19" s="116">
        <v>15</v>
      </c>
      <c r="E19" s="117" t="s">
        <v>186</v>
      </c>
      <c r="F19" s="118" t="b">
        <v>1</v>
      </c>
      <c r="G19" s="155" t="s">
        <v>181</v>
      </c>
      <c r="H19" s="156">
        <f>IF(F19=TRUE,D19,0)</f>
        <v>15</v>
      </c>
      <c r="I19" s="171"/>
    </row>
    <row r="20" spans="1:9" ht="95.25" customHeight="1" x14ac:dyDescent="0.2">
      <c r="A20" s="238"/>
      <c r="B20" s="60" t="s">
        <v>63</v>
      </c>
      <c r="C20" s="115" t="s">
        <v>57</v>
      </c>
      <c r="D20" s="116">
        <v>15</v>
      </c>
      <c r="E20" s="117" t="s">
        <v>244</v>
      </c>
      <c r="F20" s="118" t="b">
        <v>1</v>
      </c>
      <c r="G20" s="155" t="s">
        <v>181</v>
      </c>
      <c r="H20" s="157">
        <f>IF(F20=TRUE,D20,0)</f>
        <v>15</v>
      </c>
      <c r="I20" s="172"/>
    </row>
    <row r="21" spans="1:9" ht="129" customHeight="1" thickBot="1" x14ac:dyDescent="0.25">
      <c r="A21" s="239"/>
      <c r="B21" s="61" t="s">
        <v>69</v>
      </c>
      <c r="C21" s="119" t="s">
        <v>59</v>
      </c>
      <c r="D21" s="120">
        <v>5</v>
      </c>
      <c r="E21" s="230" t="s">
        <v>134</v>
      </c>
      <c r="F21" s="121" t="b">
        <v>1</v>
      </c>
      <c r="G21" s="158" t="s">
        <v>181</v>
      </c>
      <c r="H21" s="159">
        <f>IF(F21=TRUE,D21,0)</f>
        <v>5</v>
      </c>
      <c r="I21" s="173"/>
    </row>
    <row r="22" spans="1:9" ht="27.75" customHeight="1" thickBot="1" x14ac:dyDescent="0.25">
      <c r="A22" s="245" t="s">
        <v>161</v>
      </c>
      <c r="B22" s="279" t="s">
        <v>252</v>
      </c>
      <c r="C22" s="280"/>
      <c r="D22" s="280"/>
      <c r="E22" s="280"/>
      <c r="F22" s="280"/>
      <c r="G22" s="280"/>
      <c r="H22" s="280"/>
      <c r="I22" s="281"/>
    </row>
    <row r="23" spans="1:9" ht="39.75" customHeight="1" x14ac:dyDescent="0.2">
      <c r="A23" s="246"/>
      <c r="B23" s="64" t="s">
        <v>136</v>
      </c>
      <c r="C23" s="229" t="s">
        <v>61</v>
      </c>
      <c r="D23" s="122" t="s">
        <v>64</v>
      </c>
      <c r="E23" s="123" t="s">
        <v>259</v>
      </c>
      <c r="F23" s="124" t="b">
        <v>0</v>
      </c>
      <c r="G23" s="142" t="s">
        <v>92</v>
      </c>
      <c r="H23" s="133" t="str">
        <f>IF(F23=TRUE, SUMIF('System Details'!I11:I14,G23,'System Details'!J11:J14), "0")</f>
        <v>0</v>
      </c>
      <c r="I23" s="82"/>
    </row>
    <row r="24" spans="1:9" ht="57" customHeight="1" x14ac:dyDescent="0.2">
      <c r="A24" s="246"/>
      <c r="B24" s="242" t="s">
        <v>63</v>
      </c>
      <c r="C24" s="125" t="s">
        <v>60</v>
      </c>
      <c r="D24" s="126" t="s">
        <v>64</v>
      </c>
      <c r="E24" s="95" t="s">
        <v>131</v>
      </c>
      <c r="F24" s="99" t="b">
        <v>0</v>
      </c>
      <c r="G24" s="143" t="s">
        <v>94</v>
      </c>
      <c r="H24" s="134" t="str">
        <f>IF(F24=TRUE,SUMIF('System Details'!I15:I18,G24,'System Details'!J15:J18), "0")</f>
        <v>0</v>
      </c>
      <c r="I24" s="86"/>
    </row>
    <row r="25" spans="1:9" ht="30" customHeight="1" x14ac:dyDescent="0.2">
      <c r="A25" s="246"/>
      <c r="B25" s="243"/>
      <c r="C25" s="276" t="s">
        <v>62</v>
      </c>
      <c r="D25" s="273" t="s">
        <v>83</v>
      </c>
      <c r="E25" s="269" t="s">
        <v>245</v>
      </c>
      <c r="F25" s="77" t="b">
        <v>0</v>
      </c>
      <c r="G25" s="142" t="s">
        <v>97</v>
      </c>
      <c r="H25" s="135" t="str">
        <f>IF(F25=TRUE,SUMIF('System Details'!I19:I22,G25,'System Details'!J19:J22), "0")</f>
        <v>0</v>
      </c>
      <c r="I25" s="75"/>
    </row>
    <row r="26" spans="1:9" ht="40.5" customHeight="1" thickBot="1" x14ac:dyDescent="0.25">
      <c r="A26" s="247"/>
      <c r="B26" s="244"/>
      <c r="C26" s="277"/>
      <c r="D26" s="278"/>
      <c r="E26" s="270"/>
      <c r="F26" s="103" t="b">
        <v>0</v>
      </c>
      <c r="G26" s="144" t="s">
        <v>99</v>
      </c>
      <c r="H26" s="136" t="str">
        <f>IF(F26=TRUE,SUMIF('System Details'!I23:I25,G26,'System Details'!J23:J25), "0")</f>
        <v>0</v>
      </c>
      <c r="I26" s="104"/>
    </row>
    <row r="27" spans="1:9" ht="51.75" customHeight="1" x14ac:dyDescent="0.2">
      <c r="A27" s="256" t="s">
        <v>162</v>
      </c>
      <c r="B27" s="259" t="s">
        <v>69</v>
      </c>
      <c r="C27" s="128" t="s">
        <v>260</v>
      </c>
      <c r="D27" s="122" t="s">
        <v>254</v>
      </c>
      <c r="E27" s="123" t="s">
        <v>258</v>
      </c>
      <c r="F27" s="129" t="b">
        <v>0</v>
      </c>
      <c r="G27" s="145" t="s">
        <v>123</v>
      </c>
      <c r="H27" s="133" t="str">
        <f>IF(F27=TRUE,SUMIF('System Details'!I26:I29,G27,'System Details'!J26:J29), "0")</f>
        <v>0</v>
      </c>
      <c r="I27" s="130"/>
    </row>
    <row r="28" spans="1:9" ht="82.5" customHeight="1" x14ac:dyDescent="0.2">
      <c r="A28" s="257"/>
      <c r="B28" s="259"/>
      <c r="C28" s="71" t="s">
        <v>66</v>
      </c>
      <c r="D28" s="72">
        <v>5</v>
      </c>
      <c r="E28" s="73" t="s">
        <v>246</v>
      </c>
      <c r="F28" s="74" t="b">
        <v>0</v>
      </c>
      <c r="G28" s="233" t="s">
        <v>181</v>
      </c>
      <c r="H28" s="137" t="str">
        <f>IF(F28=TRUE,D28, "0")</f>
        <v>0</v>
      </c>
      <c r="I28" s="75"/>
    </row>
    <row r="29" spans="1:9" ht="72" customHeight="1" x14ac:dyDescent="0.2">
      <c r="A29" s="257"/>
      <c r="B29" s="259"/>
      <c r="C29" s="71" t="s">
        <v>68</v>
      </c>
      <c r="D29" s="76" t="s">
        <v>77</v>
      </c>
      <c r="E29" s="162" t="s">
        <v>132</v>
      </c>
      <c r="F29" s="74" t="b">
        <v>0</v>
      </c>
      <c r="G29" s="146" t="s">
        <v>104</v>
      </c>
      <c r="H29" s="137">
        <f>IF(F29=TRUE,SUMIF('System Details'!I31:I34,G29,'System Details'!J31:J34), 0)</f>
        <v>0</v>
      </c>
      <c r="I29" s="75"/>
    </row>
    <row r="30" spans="1:9" ht="60.75" customHeight="1" x14ac:dyDescent="0.2">
      <c r="A30" s="257"/>
      <c r="B30" s="260"/>
      <c r="C30" s="78" t="s">
        <v>67</v>
      </c>
      <c r="D30" s="79">
        <v>10</v>
      </c>
      <c r="E30" s="80" t="s">
        <v>247</v>
      </c>
      <c r="F30" s="81" t="b">
        <v>0</v>
      </c>
      <c r="G30" s="232" t="s">
        <v>181</v>
      </c>
      <c r="H30" s="138" t="str">
        <f>IF(F30=TRUE,D30, "0")</f>
        <v>0</v>
      </c>
      <c r="I30" s="82"/>
    </row>
    <row r="31" spans="1:9" ht="95.25" customHeight="1" x14ac:dyDescent="0.2">
      <c r="A31" s="257"/>
      <c r="B31" s="242" t="s">
        <v>63</v>
      </c>
      <c r="C31" s="83" t="str">
        <f>IF(C9="Yes","Parking Cashout - N/A for residential developments","Parking Cashout")</f>
        <v>Parking Cashout</v>
      </c>
      <c r="D31" s="84">
        <f>IF(C9="yes","-",10)</f>
        <v>10</v>
      </c>
      <c r="E31" s="98" t="str">
        <f>IF(C9="yes","N/A for residential developments","Property owner or employer provides monthly payment for users to forgo on-site parking when parking is made available for free or at a subsidized rate. Payment is equivalent to the monthly market cost of the space.")</f>
        <v>Property owner or employer provides monthly payment for users to forgo on-site parking when parking is made available for free or at a subsidized rate. Payment is equivalent to the monthly market cost of the space.</v>
      </c>
      <c r="F31" s="85" t="b">
        <v>0</v>
      </c>
      <c r="G31" s="231" t="s">
        <v>181</v>
      </c>
      <c r="H31" s="134" t="str">
        <f>IF(F31=TRUE,D31, "0")</f>
        <v>0</v>
      </c>
      <c r="I31" s="86"/>
    </row>
    <row r="32" spans="1:9" ht="63.75" customHeight="1" x14ac:dyDescent="0.2">
      <c r="A32" s="257"/>
      <c r="B32" s="243"/>
      <c r="C32" s="87" t="s">
        <v>81</v>
      </c>
      <c r="D32" s="88" t="s">
        <v>78</v>
      </c>
      <c r="E32" s="73" t="s">
        <v>248</v>
      </c>
      <c r="F32" s="77" t="b">
        <v>0</v>
      </c>
      <c r="G32" s="146" t="s">
        <v>106</v>
      </c>
      <c r="H32" s="139" t="str">
        <f>IF(F32=TRUE,SUMIF('System Details'!I37:I40,G32,'System Details'!J37:J40), "0")</f>
        <v>0</v>
      </c>
      <c r="I32" s="75"/>
    </row>
    <row r="33" spans="1:9" ht="42.75" x14ac:dyDescent="0.2">
      <c r="A33" s="257"/>
      <c r="B33" s="243"/>
      <c r="C33" s="89" t="s">
        <v>71</v>
      </c>
      <c r="D33" s="76" t="s">
        <v>79</v>
      </c>
      <c r="E33" s="73" t="s">
        <v>249</v>
      </c>
      <c r="F33" s="74" t="b">
        <v>0</v>
      </c>
      <c r="G33" s="146" t="s">
        <v>107</v>
      </c>
      <c r="H33" s="135" t="str">
        <f>IF(F33=TRUE,SUMIF('System Details'!I41:I42,G33,'System Details'!J41:J42), "0")</f>
        <v>0</v>
      </c>
      <c r="I33" s="90"/>
    </row>
    <row r="34" spans="1:9" ht="59.25" customHeight="1" x14ac:dyDescent="0.2">
      <c r="A34" s="257"/>
      <c r="B34" s="261"/>
      <c r="C34" s="78" t="s">
        <v>72</v>
      </c>
      <c r="D34" s="91" t="s">
        <v>80</v>
      </c>
      <c r="E34" s="132" t="s">
        <v>130</v>
      </c>
      <c r="F34" s="81" t="b">
        <v>0</v>
      </c>
      <c r="G34" s="147" t="s">
        <v>109</v>
      </c>
      <c r="H34" s="140" t="str">
        <f>IF(F34=TRUE,SUMIF('System Details'!I43:I46,G34,'System Details'!J43:J46), "0")</f>
        <v>0</v>
      </c>
      <c r="I34" s="92"/>
    </row>
    <row r="35" spans="1:9" ht="52.5" customHeight="1" x14ac:dyDescent="0.2">
      <c r="A35" s="257"/>
      <c r="B35" s="262" t="s">
        <v>136</v>
      </c>
      <c r="C35" s="93" t="s">
        <v>73</v>
      </c>
      <c r="D35" s="94" t="s">
        <v>78</v>
      </c>
      <c r="E35" s="95" t="s">
        <v>250</v>
      </c>
      <c r="F35" s="77" t="b">
        <v>0</v>
      </c>
      <c r="G35" s="143" t="s">
        <v>114</v>
      </c>
      <c r="H35" s="141" t="str">
        <f>IF(F35=TRUE,SUMIF('System Details'!I47:I48,G35,'System Details'!J47:J48), "0")</f>
        <v>0</v>
      </c>
      <c r="I35" s="90"/>
    </row>
    <row r="36" spans="1:9" ht="73.5" customHeight="1" x14ac:dyDescent="0.2">
      <c r="A36" s="257"/>
      <c r="B36" s="263"/>
      <c r="C36" s="96" t="s">
        <v>74</v>
      </c>
      <c r="D36" s="131" t="s">
        <v>79</v>
      </c>
      <c r="E36" s="132" t="s">
        <v>128</v>
      </c>
      <c r="F36" s="97" t="b">
        <v>0</v>
      </c>
      <c r="G36" s="148" t="s">
        <v>116</v>
      </c>
      <c r="H36" s="140" t="str">
        <f>IF(F36=TRUE,SUMIF('System Details'!I49:I50,G36,'System Details'!J49:J50), "0")</f>
        <v>0</v>
      </c>
      <c r="I36" s="92"/>
    </row>
    <row r="37" spans="1:9" ht="42.75" customHeight="1" x14ac:dyDescent="0.2">
      <c r="A37" s="257"/>
      <c r="B37" s="264" t="s">
        <v>149</v>
      </c>
      <c r="C37" s="271" t="s">
        <v>75</v>
      </c>
      <c r="D37" s="273" t="s">
        <v>84</v>
      </c>
      <c r="E37" s="267" t="s">
        <v>129</v>
      </c>
      <c r="F37" s="99" t="b">
        <v>0</v>
      </c>
      <c r="G37" s="142" t="s">
        <v>119</v>
      </c>
      <c r="H37" s="135" t="str">
        <f>IF(F37=TRUE,SUMIF('System Details'!I51:I53,G37,'System Details'!J51:J53), "0")</f>
        <v>0</v>
      </c>
      <c r="I37" s="86"/>
    </row>
    <row r="38" spans="1:9" ht="60" customHeight="1" x14ac:dyDescent="0.2">
      <c r="A38" s="257"/>
      <c r="B38" s="265"/>
      <c r="C38" s="272"/>
      <c r="D38" s="273"/>
      <c r="E38" s="268"/>
      <c r="F38" s="77" t="b">
        <v>0</v>
      </c>
      <c r="G38" s="146" t="s">
        <v>88</v>
      </c>
      <c r="H38" s="137" t="str">
        <f>IF(F37=TRUE,SUMIF('System Details'!I54:I55,G38,'System Details'!J54:J55), "0")</f>
        <v>0</v>
      </c>
      <c r="I38" s="100"/>
    </row>
    <row r="39" spans="1:9" ht="153.75" customHeight="1" thickBot="1" x14ac:dyDescent="0.25">
      <c r="A39" s="258"/>
      <c r="B39" s="266"/>
      <c r="C39" s="101" t="s">
        <v>76</v>
      </c>
      <c r="D39" s="102">
        <v>4</v>
      </c>
      <c r="E39" s="127" t="s">
        <v>127</v>
      </c>
      <c r="F39" s="103" t="b">
        <v>0</v>
      </c>
      <c r="G39" s="234" t="s">
        <v>181</v>
      </c>
      <c r="H39" s="136" t="str">
        <f>IF(F39=TRUE,D39, "0")</f>
        <v>0</v>
      </c>
      <c r="I39" s="104"/>
    </row>
    <row r="40" spans="1:9" x14ac:dyDescent="0.2">
      <c r="D40" s="58"/>
    </row>
    <row r="41" spans="1:9" x14ac:dyDescent="0.2">
      <c r="C41" s="57"/>
    </row>
    <row r="42" spans="1:9" x14ac:dyDescent="0.2">
      <c r="C42" s="57"/>
    </row>
    <row r="43" spans="1:9" x14ac:dyDescent="0.2">
      <c r="C43" s="57"/>
    </row>
    <row r="44" spans="1:9" x14ac:dyDescent="0.2">
      <c r="C44" s="57"/>
    </row>
    <row r="45" spans="1:9" x14ac:dyDescent="0.2">
      <c r="C45" s="57"/>
    </row>
    <row r="46" spans="1:9" x14ac:dyDescent="0.2">
      <c r="C46" s="57"/>
    </row>
    <row r="47" spans="1:9" x14ac:dyDescent="0.2">
      <c r="C47" s="57"/>
    </row>
    <row r="48" spans="1:9" x14ac:dyDescent="0.2">
      <c r="C48" s="57"/>
    </row>
    <row r="49" spans="3:3" x14ac:dyDescent="0.2">
      <c r="C49" s="57"/>
    </row>
  </sheetData>
  <sheetProtection algorithmName="SHA-512" hashValue="1hIrwu6oRGPWHDU3W3Wp4XkqLU6PQu9oMZLUBAJ7GP63Ul0eZgH58wHMiRKUTC1BOUXMrxHGofvfxrzxGut+hA==" saltValue="5jEJ69Tslmpq2KBXTp3ONQ==" spinCount="100000" sheet="1" selectLockedCells="1"/>
  <mergeCells count="31">
    <mergeCell ref="A9:B9"/>
    <mergeCell ref="A12:I12"/>
    <mergeCell ref="A6:B6"/>
    <mergeCell ref="C6:E6"/>
    <mergeCell ref="A8:B8"/>
    <mergeCell ref="E37:E38"/>
    <mergeCell ref="E25:E26"/>
    <mergeCell ref="C37:C38"/>
    <mergeCell ref="D37:D38"/>
    <mergeCell ref="D13:D18"/>
    <mergeCell ref="C25:C26"/>
    <mergeCell ref="D25:D26"/>
    <mergeCell ref="B22:I22"/>
    <mergeCell ref="A27:A39"/>
    <mergeCell ref="B27:B30"/>
    <mergeCell ref="B31:B34"/>
    <mergeCell ref="B35:B36"/>
    <mergeCell ref="B37:B39"/>
    <mergeCell ref="A1:E1"/>
    <mergeCell ref="A3:B3"/>
    <mergeCell ref="A4:B4"/>
    <mergeCell ref="A5:B5"/>
    <mergeCell ref="C3:E3"/>
    <mergeCell ref="C4:E4"/>
    <mergeCell ref="C5:E5"/>
    <mergeCell ref="A2:E2"/>
    <mergeCell ref="A13:A21"/>
    <mergeCell ref="B13:B18"/>
    <mergeCell ref="B24:B26"/>
    <mergeCell ref="A22:A26"/>
    <mergeCell ref="H13:H18"/>
  </mergeCells>
  <conditionalFormatting sqref="G23:G25">
    <cfRule type="expression" dxfId="11" priority="12">
      <formula>IF(F23:F25=2, TRUE, FALSE)</formula>
    </cfRule>
  </conditionalFormatting>
  <conditionalFormatting sqref="G26">
    <cfRule type="expression" dxfId="10" priority="11">
      <formula>IF($F$25=2, TRUE, FALSE)</formula>
    </cfRule>
  </conditionalFormatting>
  <conditionalFormatting sqref="G27">
    <cfRule type="expression" dxfId="9" priority="10">
      <formula>IF(F27=2, TRUE, FALSE)</formula>
    </cfRule>
  </conditionalFormatting>
  <conditionalFormatting sqref="G29">
    <cfRule type="expression" dxfId="8" priority="9">
      <formula>IF(F29=2, TRUE, FALSE)</formula>
    </cfRule>
  </conditionalFormatting>
  <conditionalFormatting sqref="G32">
    <cfRule type="expression" dxfId="7" priority="8">
      <formula>IF($F$32:$F$34=2, TRUE, FALSE)</formula>
    </cfRule>
  </conditionalFormatting>
  <conditionalFormatting sqref="G33">
    <cfRule type="expression" dxfId="6" priority="7">
      <formula>IF(F33=2, TRUE, FALSE)</formula>
    </cfRule>
  </conditionalFormatting>
  <conditionalFormatting sqref="G34">
    <cfRule type="expression" dxfId="5" priority="6">
      <formula>IF(F34=2, TRUE, FALSE)</formula>
    </cfRule>
  </conditionalFormatting>
  <conditionalFormatting sqref="G35">
    <cfRule type="expression" dxfId="4" priority="5">
      <formula>IF(F35=2, TRUE, FALSE)</formula>
    </cfRule>
  </conditionalFormatting>
  <conditionalFormatting sqref="G36">
    <cfRule type="expression" dxfId="3" priority="4">
      <formula>IF(F36=2, TRUE, FALSE)</formula>
    </cfRule>
  </conditionalFormatting>
  <conditionalFormatting sqref="G38">
    <cfRule type="expression" dxfId="2" priority="3">
      <formula>IF(F37=2, TRUE, FALSE)</formula>
    </cfRule>
  </conditionalFormatting>
  <conditionalFormatting sqref="G37">
    <cfRule type="expression" dxfId="1" priority="2">
      <formula>IF(F37=2, TRUE, FALSE)</formula>
    </cfRule>
  </conditionalFormatting>
  <conditionalFormatting sqref="H5:H8">
    <cfRule type="containsText" dxfId="0" priority="1" operator="containsText" text="No">
      <formula>NOT(ISERROR(SEARCH("No",H5)))</formula>
    </cfRule>
  </conditionalFormatting>
  <hyperlinks>
    <hyperlink ref="G1" r:id="rId1" xr:uid="{F432B9F8-3092-40AE-AA1C-9C194C10FC84}"/>
    <hyperlink ref="E21" r:id="rId2" location="new-guidelines" display="Developer complies with BTD Bike Parking Guidelines, including provision of short- and long-term parking spaces, showers and changing facilities, monetary contribution to Boston’s bike share system, and space for a bike share station, as well as provide on-site repair station" xr:uid="{C904B907-8188-4F4A-8A33-7053ED2DC7E1}"/>
  </hyperlinks>
  <pageMargins left="0.7" right="0.7" top="0.75" bottom="0.75" header="0.3" footer="0.3"/>
  <pageSetup orientation="portrait" horizontalDpi="300" r:id="rId3"/>
  <ignoredErrors>
    <ignoredError sqref="H29" 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53" r:id="rId6" name="Group Box 29">
              <controlPr defaultSize="0" autoFill="0" autoPict="0">
                <anchor moveWithCells="1">
                  <from>
                    <xdr:col>5</xdr:col>
                    <xdr:colOff>9525</xdr:colOff>
                    <xdr:row>12</xdr:row>
                    <xdr:rowOff>19050</xdr:rowOff>
                  </from>
                  <to>
                    <xdr:col>6</xdr:col>
                    <xdr:colOff>1133475</xdr:colOff>
                    <xdr:row>12</xdr:row>
                    <xdr:rowOff>171450</xdr:rowOff>
                  </to>
                </anchor>
              </controlPr>
            </control>
          </mc:Choice>
        </mc:AlternateContent>
        <mc:AlternateContent xmlns:mc="http://schemas.openxmlformats.org/markup-compatibility/2006">
          <mc:Choice Requires="x14">
            <control shapeId="1054" r:id="rId7" name="Group Box 30">
              <controlPr defaultSize="0" autoFill="0" autoPict="0">
                <anchor moveWithCells="1">
                  <from>
                    <xdr:col>5</xdr:col>
                    <xdr:colOff>19050</xdr:colOff>
                    <xdr:row>13</xdr:row>
                    <xdr:rowOff>19050</xdr:rowOff>
                  </from>
                  <to>
                    <xdr:col>6</xdr:col>
                    <xdr:colOff>1133475</xdr:colOff>
                    <xdr:row>13</xdr:row>
                    <xdr:rowOff>171450</xdr:rowOff>
                  </to>
                </anchor>
              </controlPr>
            </control>
          </mc:Choice>
        </mc:AlternateContent>
        <mc:AlternateContent xmlns:mc="http://schemas.openxmlformats.org/markup-compatibility/2006">
          <mc:Choice Requires="x14">
            <control shapeId="1057" r:id="rId8" name="Group Box 33">
              <controlPr defaultSize="0" autoFill="0" autoPict="0">
                <anchor moveWithCells="1">
                  <from>
                    <xdr:col>5</xdr:col>
                    <xdr:colOff>19050</xdr:colOff>
                    <xdr:row>14</xdr:row>
                    <xdr:rowOff>19050</xdr:rowOff>
                  </from>
                  <to>
                    <xdr:col>6</xdr:col>
                    <xdr:colOff>1133475</xdr:colOff>
                    <xdr:row>14</xdr:row>
                    <xdr:rowOff>171450</xdr:rowOff>
                  </to>
                </anchor>
              </controlPr>
            </control>
          </mc:Choice>
        </mc:AlternateContent>
        <mc:AlternateContent xmlns:mc="http://schemas.openxmlformats.org/markup-compatibility/2006">
          <mc:Choice Requires="x14">
            <control shapeId="1058" r:id="rId9" name="Group Box 34">
              <controlPr defaultSize="0" autoFill="0" autoPict="0">
                <anchor moveWithCells="1">
                  <from>
                    <xdr:col>5</xdr:col>
                    <xdr:colOff>19050</xdr:colOff>
                    <xdr:row>15</xdr:row>
                    <xdr:rowOff>9525</xdr:rowOff>
                  </from>
                  <to>
                    <xdr:col>6</xdr:col>
                    <xdr:colOff>1133475</xdr:colOff>
                    <xdr:row>15</xdr:row>
                    <xdr:rowOff>171450</xdr:rowOff>
                  </to>
                </anchor>
              </controlPr>
            </control>
          </mc:Choice>
        </mc:AlternateContent>
        <mc:AlternateContent xmlns:mc="http://schemas.openxmlformats.org/markup-compatibility/2006">
          <mc:Choice Requires="x14">
            <control shapeId="1059" r:id="rId10" name="Group Box 35">
              <controlPr defaultSize="0" autoFill="0" autoPict="0">
                <anchor moveWithCells="1">
                  <from>
                    <xdr:col>5</xdr:col>
                    <xdr:colOff>9525</xdr:colOff>
                    <xdr:row>16</xdr:row>
                    <xdr:rowOff>9525</xdr:rowOff>
                  </from>
                  <to>
                    <xdr:col>6</xdr:col>
                    <xdr:colOff>1133475</xdr:colOff>
                    <xdr:row>16</xdr:row>
                    <xdr:rowOff>171450</xdr:rowOff>
                  </to>
                </anchor>
              </controlPr>
            </control>
          </mc:Choice>
        </mc:AlternateContent>
        <mc:AlternateContent xmlns:mc="http://schemas.openxmlformats.org/markup-compatibility/2006">
          <mc:Choice Requires="x14">
            <control shapeId="1060" r:id="rId11" name="Group Box 36">
              <controlPr defaultSize="0" autoFill="0" autoPict="0">
                <anchor moveWithCells="1">
                  <from>
                    <xdr:col>5</xdr:col>
                    <xdr:colOff>9525</xdr:colOff>
                    <xdr:row>17</xdr:row>
                    <xdr:rowOff>9525</xdr:rowOff>
                  </from>
                  <to>
                    <xdr:col>6</xdr:col>
                    <xdr:colOff>1133475</xdr:colOff>
                    <xdr:row>17</xdr:row>
                    <xdr:rowOff>171450</xdr:rowOff>
                  </to>
                </anchor>
              </controlPr>
            </control>
          </mc:Choice>
        </mc:AlternateContent>
        <mc:AlternateContent xmlns:mc="http://schemas.openxmlformats.org/markup-compatibility/2006">
          <mc:Choice Requires="x14">
            <control shapeId="1061" r:id="rId12" name="Group Box 37">
              <controlPr defaultSize="0" autoFill="0" autoPict="0">
                <anchor moveWithCells="1">
                  <from>
                    <xdr:col>5</xdr:col>
                    <xdr:colOff>9525</xdr:colOff>
                    <xdr:row>18</xdr:row>
                    <xdr:rowOff>9525</xdr:rowOff>
                  </from>
                  <to>
                    <xdr:col>6</xdr:col>
                    <xdr:colOff>1133475</xdr:colOff>
                    <xdr:row>18</xdr:row>
                    <xdr:rowOff>171450</xdr:rowOff>
                  </to>
                </anchor>
              </controlPr>
            </control>
          </mc:Choice>
        </mc:AlternateContent>
        <mc:AlternateContent xmlns:mc="http://schemas.openxmlformats.org/markup-compatibility/2006">
          <mc:Choice Requires="x14">
            <control shapeId="1062" r:id="rId13" name="Group Box 38">
              <controlPr defaultSize="0" autoFill="0" autoPict="0">
                <anchor moveWithCells="1">
                  <from>
                    <xdr:col>5</xdr:col>
                    <xdr:colOff>9525</xdr:colOff>
                    <xdr:row>19</xdr:row>
                    <xdr:rowOff>19050</xdr:rowOff>
                  </from>
                  <to>
                    <xdr:col>6</xdr:col>
                    <xdr:colOff>1133475</xdr:colOff>
                    <xdr:row>19</xdr:row>
                    <xdr:rowOff>180975</xdr:rowOff>
                  </to>
                </anchor>
              </controlPr>
            </control>
          </mc:Choice>
        </mc:AlternateContent>
        <mc:AlternateContent xmlns:mc="http://schemas.openxmlformats.org/markup-compatibility/2006">
          <mc:Choice Requires="x14">
            <control shapeId="1063" r:id="rId14" name="Group Box 39">
              <controlPr defaultSize="0" autoFill="0" autoPict="0">
                <anchor moveWithCells="1">
                  <from>
                    <xdr:col>5</xdr:col>
                    <xdr:colOff>9525</xdr:colOff>
                    <xdr:row>20</xdr:row>
                    <xdr:rowOff>19050</xdr:rowOff>
                  </from>
                  <to>
                    <xdr:col>6</xdr:col>
                    <xdr:colOff>1133475</xdr:colOff>
                    <xdr:row>20</xdr:row>
                    <xdr:rowOff>171450</xdr:rowOff>
                  </to>
                </anchor>
              </controlPr>
            </control>
          </mc:Choice>
        </mc:AlternateContent>
        <mc:AlternateContent xmlns:mc="http://schemas.openxmlformats.org/markup-compatibility/2006">
          <mc:Choice Requires="x14">
            <control shapeId="1138" r:id="rId15" name="Group Box 114">
              <controlPr defaultSize="0" autoFill="0" autoPict="0">
                <anchor moveWithCells="1">
                  <from>
                    <xdr:col>5</xdr:col>
                    <xdr:colOff>9525</xdr:colOff>
                    <xdr:row>22</xdr:row>
                    <xdr:rowOff>19050</xdr:rowOff>
                  </from>
                  <to>
                    <xdr:col>6</xdr:col>
                    <xdr:colOff>371475</xdr:colOff>
                    <xdr:row>22</xdr:row>
                    <xdr:rowOff>190500</xdr:rowOff>
                  </to>
                </anchor>
              </controlPr>
            </control>
          </mc:Choice>
        </mc:AlternateContent>
        <mc:AlternateContent xmlns:mc="http://schemas.openxmlformats.org/markup-compatibility/2006">
          <mc:Choice Requires="x14">
            <control shapeId="1144" r:id="rId16" name="Group Box 120">
              <controlPr defaultSize="0" autoFill="0" autoPict="0">
                <anchor moveWithCells="1">
                  <from>
                    <xdr:col>5</xdr:col>
                    <xdr:colOff>9525</xdr:colOff>
                    <xdr:row>23</xdr:row>
                    <xdr:rowOff>19050</xdr:rowOff>
                  </from>
                  <to>
                    <xdr:col>6</xdr:col>
                    <xdr:colOff>371475</xdr:colOff>
                    <xdr:row>23</xdr:row>
                    <xdr:rowOff>180975</xdr:rowOff>
                  </to>
                </anchor>
              </controlPr>
            </control>
          </mc:Choice>
        </mc:AlternateContent>
        <mc:AlternateContent xmlns:mc="http://schemas.openxmlformats.org/markup-compatibility/2006">
          <mc:Choice Requires="x14">
            <control shapeId="1147" r:id="rId17" name="Group Box 123">
              <controlPr defaultSize="0" autoFill="0" autoPict="0">
                <anchor moveWithCells="1">
                  <from>
                    <xdr:col>5</xdr:col>
                    <xdr:colOff>9525</xdr:colOff>
                    <xdr:row>24</xdr:row>
                    <xdr:rowOff>19050</xdr:rowOff>
                  </from>
                  <to>
                    <xdr:col>6</xdr:col>
                    <xdr:colOff>371475</xdr:colOff>
                    <xdr:row>24</xdr:row>
                    <xdr:rowOff>200025</xdr:rowOff>
                  </to>
                </anchor>
              </controlPr>
            </control>
          </mc:Choice>
        </mc:AlternateContent>
        <mc:AlternateContent xmlns:mc="http://schemas.openxmlformats.org/markup-compatibility/2006">
          <mc:Choice Requires="x14">
            <control shapeId="1150" r:id="rId18" name="Group Box 126">
              <controlPr defaultSize="0" autoFill="0" autoPict="0">
                <anchor moveWithCells="1">
                  <from>
                    <xdr:col>5</xdr:col>
                    <xdr:colOff>9525</xdr:colOff>
                    <xdr:row>26</xdr:row>
                    <xdr:rowOff>19050</xdr:rowOff>
                  </from>
                  <to>
                    <xdr:col>6</xdr:col>
                    <xdr:colOff>371475</xdr:colOff>
                    <xdr:row>26</xdr:row>
                    <xdr:rowOff>190500</xdr:rowOff>
                  </to>
                </anchor>
              </controlPr>
            </control>
          </mc:Choice>
        </mc:AlternateContent>
        <mc:AlternateContent xmlns:mc="http://schemas.openxmlformats.org/markup-compatibility/2006">
          <mc:Choice Requires="x14">
            <control shapeId="1153" r:id="rId19" name="Group Box 129">
              <controlPr defaultSize="0" autoFill="0" autoPict="0">
                <anchor moveWithCells="1">
                  <from>
                    <xdr:col>5</xdr:col>
                    <xdr:colOff>9525</xdr:colOff>
                    <xdr:row>27</xdr:row>
                    <xdr:rowOff>19050</xdr:rowOff>
                  </from>
                  <to>
                    <xdr:col>6</xdr:col>
                    <xdr:colOff>371475</xdr:colOff>
                    <xdr:row>27</xdr:row>
                    <xdr:rowOff>180975</xdr:rowOff>
                  </to>
                </anchor>
              </controlPr>
            </control>
          </mc:Choice>
        </mc:AlternateContent>
        <mc:AlternateContent xmlns:mc="http://schemas.openxmlformats.org/markup-compatibility/2006">
          <mc:Choice Requires="x14">
            <control shapeId="1156" r:id="rId20" name="Group Box 132">
              <controlPr defaultSize="0" autoFill="0" autoPict="0">
                <anchor moveWithCells="1">
                  <from>
                    <xdr:col>5</xdr:col>
                    <xdr:colOff>9525</xdr:colOff>
                    <xdr:row>28</xdr:row>
                    <xdr:rowOff>19050</xdr:rowOff>
                  </from>
                  <to>
                    <xdr:col>6</xdr:col>
                    <xdr:colOff>371475</xdr:colOff>
                    <xdr:row>28</xdr:row>
                    <xdr:rowOff>180975</xdr:rowOff>
                  </to>
                </anchor>
              </controlPr>
            </control>
          </mc:Choice>
        </mc:AlternateContent>
        <mc:AlternateContent xmlns:mc="http://schemas.openxmlformats.org/markup-compatibility/2006">
          <mc:Choice Requires="x14">
            <control shapeId="1159" r:id="rId21" name="Group Box 135">
              <controlPr defaultSize="0" autoFill="0" autoPict="0">
                <anchor moveWithCells="1">
                  <from>
                    <xdr:col>5</xdr:col>
                    <xdr:colOff>9525</xdr:colOff>
                    <xdr:row>30</xdr:row>
                    <xdr:rowOff>19050</xdr:rowOff>
                  </from>
                  <to>
                    <xdr:col>6</xdr:col>
                    <xdr:colOff>371475</xdr:colOff>
                    <xdr:row>30</xdr:row>
                    <xdr:rowOff>190500</xdr:rowOff>
                  </to>
                </anchor>
              </controlPr>
            </control>
          </mc:Choice>
        </mc:AlternateContent>
        <mc:AlternateContent xmlns:mc="http://schemas.openxmlformats.org/markup-compatibility/2006">
          <mc:Choice Requires="x14">
            <control shapeId="1162" r:id="rId22" name="Group Box 138">
              <controlPr defaultSize="0" autoFill="0" autoPict="0">
                <anchor moveWithCells="1">
                  <from>
                    <xdr:col>5</xdr:col>
                    <xdr:colOff>9525</xdr:colOff>
                    <xdr:row>31</xdr:row>
                    <xdr:rowOff>19050</xdr:rowOff>
                  </from>
                  <to>
                    <xdr:col>6</xdr:col>
                    <xdr:colOff>371475</xdr:colOff>
                    <xdr:row>31</xdr:row>
                    <xdr:rowOff>180975</xdr:rowOff>
                  </to>
                </anchor>
              </controlPr>
            </control>
          </mc:Choice>
        </mc:AlternateContent>
        <mc:AlternateContent xmlns:mc="http://schemas.openxmlformats.org/markup-compatibility/2006">
          <mc:Choice Requires="x14">
            <control shapeId="1165" r:id="rId23" name="Group Box 141">
              <controlPr defaultSize="0" autoFill="0" autoPict="0">
                <anchor moveWithCells="1">
                  <from>
                    <xdr:col>5</xdr:col>
                    <xdr:colOff>9525</xdr:colOff>
                    <xdr:row>32</xdr:row>
                    <xdr:rowOff>19050</xdr:rowOff>
                  </from>
                  <to>
                    <xdr:col>6</xdr:col>
                    <xdr:colOff>371475</xdr:colOff>
                    <xdr:row>32</xdr:row>
                    <xdr:rowOff>180975</xdr:rowOff>
                  </to>
                </anchor>
              </controlPr>
            </control>
          </mc:Choice>
        </mc:AlternateContent>
        <mc:AlternateContent xmlns:mc="http://schemas.openxmlformats.org/markup-compatibility/2006">
          <mc:Choice Requires="x14">
            <control shapeId="1168" r:id="rId24" name="Group Box 144">
              <controlPr defaultSize="0" autoFill="0" autoPict="0">
                <anchor moveWithCells="1">
                  <from>
                    <xdr:col>5</xdr:col>
                    <xdr:colOff>9525</xdr:colOff>
                    <xdr:row>33</xdr:row>
                    <xdr:rowOff>19050</xdr:rowOff>
                  </from>
                  <to>
                    <xdr:col>6</xdr:col>
                    <xdr:colOff>371475</xdr:colOff>
                    <xdr:row>33</xdr:row>
                    <xdr:rowOff>180975</xdr:rowOff>
                  </to>
                </anchor>
              </controlPr>
            </control>
          </mc:Choice>
        </mc:AlternateContent>
        <mc:AlternateContent xmlns:mc="http://schemas.openxmlformats.org/markup-compatibility/2006">
          <mc:Choice Requires="x14">
            <control shapeId="1171" r:id="rId25" name="Group Box 147">
              <controlPr defaultSize="0" autoFill="0" autoPict="0">
                <anchor moveWithCells="1">
                  <from>
                    <xdr:col>5</xdr:col>
                    <xdr:colOff>9525</xdr:colOff>
                    <xdr:row>34</xdr:row>
                    <xdr:rowOff>0</xdr:rowOff>
                  </from>
                  <to>
                    <xdr:col>6</xdr:col>
                    <xdr:colOff>371475</xdr:colOff>
                    <xdr:row>34</xdr:row>
                    <xdr:rowOff>171450</xdr:rowOff>
                  </to>
                </anchor>
              </controlPr>
            </control>
          </mc:Choice>
        </mc:AlternateContent>
        <mc:AlternateContent xmlns:mc="http://schemas.openxmlformats.org/markup-compatibility/2006">
          <mc:Choice Requires="x14">
            <control shapeId="1174" r:id="rId26" name="Group Box 150">
              <controlPr defaultSize="0" autoFill="0" autoPict="0">
                <anchor moveWithCells="1">
                  <from>
                    <xdr:col>5</xdr:col>
                    <xdr:colOff>9525</xdr:colOff>
                    <xdr:row>34</xdr:row>
                    <xdr:rowOff>19050</xdr:rowOff>
                  </from>
                  <to>
                    <xdr:col>6</xdr:col>
                    <xdr:colOff>371475</xdr:colOff>
                    <xdr:row>34</xdr:row>
                    <xdr:rowOff>180975</xdr:rowOff>
                  </to>
                </anchor>
              </controlPr>
            </control>
          </mc:Choice>
        </mc:AlternateContent>
        <mc:AlternateContent xmlns:mc="http://schemas.openxmlformats.org/markup-compatibility/2006">
          <mc:Choice Requires="x14">
            <control shapeId="1177" r:id="rId27" name="Group Box 153">
              <controlPr defaultSize="0" autoFill="0" autoPict="0">
                <anchor moveWithCells="1">
                  <from>
                    <xdr:col>5</xdr:col>
                    <xdr:colOff>9525</xdr:colOff>
                    <xdr:row>35</xdr:row>
                    <xdr:rowOff>19050</xdr:rowOff>
                  </from>
                  <to>
                    <xdr:col>6</xdr:col>
                    <xdr:colOff>371475</xdr:colOff>
                    <xdr:row>35</xdr:row>
                    <xdr:rowOff>180975</xdr:rowOff>
                  </to>
                </anchor>
              </controlPr>
            </control>
          </mc:Choice>
        </mc:AlternateContent>
        <mc:AlternateContent xmlns:mc="http://schemas.openxmlformats.org/markup-compatibility/2006">
          <mc:Choice Requires="x14">
            <control shapeId="1180" r:id="rId28" name="Group Box 156">
              <controlPr defaultSize="0" autoFill="0" autoPict="0">
                <anchor moveWithCells="1">
                  <from>
                    <xdr:col>5</xdr:col>
                    <xdr:colOff>9525</xdr:colOff>
                    <xdr:row>36</xdr:row>
                    <xdr:rowOff>19050</xdr:rowOff>
                  </from>
                  <to>
                    <xdr:col>6</xdr:col>
                    <xdr:colOff>371475</xdr:colOff>
                    <xdr:row>36</xdr:row>
                    <xdr:rowOff>361950</xdr:rowOff>
                  </to>
                </anchor>
              </controlPr>
            </control>
          </mc:Choice>
        </mc:AlternateContent>
        <mc:AlternateContent xmlns:mc="http://schemas.openxmlformats.org/markup-compatibility/2006">
          <mc:Choice Requires="x14">
            <control shapeId="1183" r:id="rId29" name="Group Box 159">
              <controlPr defaultSize="0" autoFill="0" autoPict="0">
                <anchor moveWithCells="1">
                  <from>
                    <xdr:col>5</xdr:col>
                    <xdr:colOff>9525</xdr:colOff>
                    <xdr:row>38</xdr:row>
                    <xdr:rowOff>19050</xdr:rowOff>
                  </from>
                  <to>
                    <xdr:col>6</xdr:col>
                    <xdr:colOff>371475</xdr:colOff>
                    <xdr:row>38</xdr:row>
                    <xdr:rowOff>190500</xdr:rowOff>
                  </to>
                </anchor>
              </controlPr>
            </control>
          </mc:Choice>
        </mc:AlternateContent>
        <mc:AlternateContent xmlns:mc="http://schemas.openxmlformats.org/markup-compatibility/2006">
          <mc:Choice Requires="x14">
            <control shapeId="1190" r:id="rId30" name="Check Box 166">
              <controlPr defaultSize="0" autoFill="0" autoLine="0" autoPict="0">
                <anchor moveWithCells="1">
                  <from>
                    <xdr:col>5</xdr:col>
                    <xdr:colOff>238125</xdr:colOff>
                    <xdr:row>12</xdr:row>
                    <xdr:rowOff>180975</xdr:rowOff>
                  </from>
                  <to>
                    <xdr:col>5</xdr:col>
                    <xdr:colOff>628650</xdr:colOff>
                    <xdr:row>12</xdr:row>
                    <xdr:rowOff>581025</xdr:rowOff>
                  </to>
                </anchor>
              </controlPr>
            </control>
          </mc:Choice>
        </mc:AlternateContent>
        <mc:AlternateContent xmlns:mc="http://schemas.openxmlformats.org/markup-compatibility/2006">
          <mc:Choice Requires="x14">
            <control shapeId="1203" r:id="rId31" name="Group Box 179">
              <controlPr defaultSize="0" autoFill="0" autoPict="0">
                <anchor moveWithCells="1">
                  <from>
                    <xdr:col>5</xdr:col>
                    <xdr:colOff>9525</xdr:colOff>
                    <xdr:row>13</xdr:row>
                    <xdr:rowOff>19050</xdr:rowOff>
                  </from>
                  <to>
                    <xdr:col>6</xdr:col>
                    <xdr:colOff>1123950</xdr:colOff>
                    <xdr:row>13</xdr:row>
                    <xdr:rowOff>171450</xdr:rowOff>
                  </to>
                </anchor>
              </controlPr>
            </control>
          </mc:Choice>
        </mc:AlternateContent>
        <mc:AlternateContent xmlns:mc="http://schemas.openxmlformats.org/markup-compatibility/2006">
          <mc:Choice Requires="x14">
            <control shapeId="1204" r:id="rId32" name="Check Box 180">
              <controlPr defaultSize="0" autoFill="0" autoLine="0" autoPict="0">
                <anchor moveWithCells="1">
                  <from>
                    <xdr:col>5</xdr:col>
                    <xdr:colOff>238125</xdr:colOff>
                    <xdr:row>13</xdr:row>
                    <xdr:rowOff>66675</xdr:rowOff>
                  </from>
                  <to>
                    <xdr:col>5</xdr:col>
                    <xdr:colOff>628650</xdr:colOff>
                    <xdr:row>13</xdr:row>
                    <xdr:rowOff>342900</xdr:rowOff>
                  </to>
                </anchor>
              </controlPr>
            </control>
          </mc:Choice>
        </mc:AlternateContent>
        <mc:AlternateContent xmlns:mc="http://schemas.openxmlformats.org/markup-compatibility/2006">
          <mc:Choice Requires="x14">
            <control shapeId="1205" r:id="rId33" name="Group Box 181">
              <controlPr defaultSize="0" autoFill="0" autoPict="0">
                <anchor moveWithCells="1">
                  <from>
                    <xdr:col>5</xdr:col>
                    <xdr:colOff>9525</xdr:colOff>
                    <xdr:row>14</xdr:row>
                    <xdr:rowOff>19050</xdr:rowOff>
                  </from>
                  <to>
                    <xdr:col>6</xdr:col>
                    <xdr:colOff>1123950</xdr:colOff>
                    <xdr:row>14</xdr:row>
                    <xdr:rowOff>171450</xdr:rowOff>
                  </to>
                </anchor>
              </controlPr>
            </control>
          </mc:Choice>
        </mc:AlternateContent>
        <mc:AlternateContent xmlns:mc="http://schemas.openxmlformats.org/markup-compatibility/2006">
          <mc:Choice Requires="x14">
            <control shapeId="1206" r:id="rId34" name="Check Box 182">
              <controlPr defaultSize="0" autoFill="0" autoLine="0" autoPict="0">
                <anchor moveWithCells="1">
                  <from>
                    <xdr:col>5</xdr:col>
                    <xdr:colOff>238125</xdr:colOff>
                    <xdr:row>14</xdr:row>
                    <xdr:rowOff>180975</xdr:rowOff>
                  </from>
                  <to>
                    <xdr:col>5</xdr:col>
                    <xdr:colOff>628650</xdr:colOff>
                    <xdr:row>14</xdr:row>
                    <xdr:rowOff>571500</xdr:rowOff>
                  </to>
                </anchor>
              </controlPr>
            </control>
          </mc:Choice>
        </mc:AlternateContent>
        <mc:AlternateContent xmlns:mc="http://schemas.openxmlformats.org/markup-compatibility/2006">
          <mc:Choice Requires="x14">
            <control shapeId="1207" r:id="rId35" name="Group Box 183">
              <controlPr defaultSize="0" autoFill="0" autoPict="0">
                <anchor moveWithCells="1">
                  <from>
                    <xdr:col>5</xdr:col>
                    <xdr:colOff>9525</xdr:colOff>
                    <xdr:row>15</xdr:row>
                    <xdr:rowOff>19050</xdr:rowOff>
                  </from>
                  <to>
                    <xdr:col>6</xdr:col>
                    <xdr:colOff>1123950</xdr:colOff>
                    <xdr:row>15</xdr:row>
                    <xdr:rowOff>171450</xdr:rowOff>
                  </to>
                </anchor>
              </controlPr>
            </control>
          </mc:Choice>
        </mc:AlternateContent>
        <mc:AlternateContent xmlns:mc="http://schemas.openxmlformats.org/markup-compatibility/2006">
          <mc:Choice Requires="x14">
            <control shapeId="1208" r:id="rId36" name="Check Box 184">
              <controlPr defaultSize="0" autoFill="0" autoLine="0" autoPict="0">
                <anchor moveWithCells="1">
                  <from>
                    <xdr:col>5</xdr:col>
                    <xdr:colOff>238125</xdr:colOff>
                    <xdr:row>15</xdr:row>
                    <xdr:rowOff>104775</xdr:rowOff>
                  </from>
                  <to>
                    <xdr:col>5</xdr:col>
                    <xdr:colOff>628650</xdr:colOff>
                    <xdr:row>15</xdr:row>
                    <xdr:rowOff>381000</xdr:rowOff>
                  </to>
                </anchor>
              </controlPr>
            </control>
          </mc:Choice>
        </mc:AlternateContent>
        <mc:AlternateContent xmlns:mc="http://schemas.openxmlformats.org/markup-compatibility/2006">
          <mc:Choice Requires="x14">
            <control shapeId="1209" r:id="rId37" name="Group Box 185">
              <controlPr defaultSize="0" autoFill="0" autoPict="0">
                <anchor moveWithCells="1">
                  <from>
                    <xdr:col>5</xdr:col>
                    <xdr:colOff>9525</xdr:colOff>
                    <xdr:row>16</xdr:row>
                    <xdr:rowOff>19050</xdr:rowOff>
                  </from>
                  <to>
                    <xdr:col>6</xdr:col>
                    <xdr:colOff>1123950</xdr:colOff>
                    <xdr:row>16</xdr:row>
                    <xdr:rowOff>171450</xdr:rowOff>
                  </to>
                </anchor>
              </controlPr>
            </control>
          </mc:Choice>
        </mc:AlternateContent>
        <mc:AlternateContent xmlns:mc="http://schemas.openxmlformats.org/markup-compatibility/2006">
          <mc:Choice Requires="x14">
            <control shapeId="1210" r:id="rId38" name="Check Box 186">
              <controlPr defaultSize="0" autoFill="0" autoLine="0" autoPict="0">
                <anchor moveWithCells="1">
                  <from>
                    <xdr:col>5</xdr:col>
                    <xdr:colOff>238125</xdr:colOff>
                    <xdr:row>16</xdr:row>
                    <xdr:rowOff>66675</xdr:rowOff>
                  </from>
                  <to>
                    <xdr:col>5</xdr:col>
                    <xdr:colOff>628650</xdr:colOff>
                    <xdr:row>16</xdr:row>
                    <xdr:rowOff>342900</xdr:rowOff>
                  </to>
                </anchor>
              </controlPr>
            </control>
          </mc:Choice>
        </mc:AlternateContent>
        <mc:AlternateContent xmlns:mc="http://schemas.openxmlformats.org/markup-compatibility/2006">
          <mc:Choice Requires="x14">
            <control shapeId="1211" r:id="rId39" name="Group Box 187">
              <controlPr defaultSize="0" autoFill="0" autoPict="0">
                <anchor moveWithCells="1">
                  <from>
                    <xdr:col>5</xdr:col>
                    <xdr:colOff>9525</xdr:colOff>
                    <xdr:row>17</xdr:row>
                    <xdr:rowOff>19050</xdr:rowOff>
                  </from>
                  <to>
                    <xdr:col>6</xdr:col>
                    <xdr:colOff>1123950</xdr:colOff>
                    <xdr:row>17</xdr:row>
                    <xdr:rowOff>171450</xdr:rowOff>
                  </to>
                </anchor>
              </controlPr>
            </control>
          </mc:Choice>
        </mc:AlternateContent>
        <mc:AlternateContent xmlns:mc="http://schemas.openxmlformats.org/markup-compatibility/2006">
          <mc:Choice Requires="x14">
            <control shapeId="1212" r:id="rId40" name="Check Box 188">
              <controlPr defaultSize="0" autoFill="0" autoLine="0" autoPict="0">
                <anchor moveWithCells="1">
                  <from>
                    <xdr:col>5</xdr:col>
                    <xdr:colOff>238125</xdr:colOff>
                    <xdr:row>17</xdr:row>
                    <xdr:rowOff>180975</xdr:rowOff>
                  </from>
                  <to>
                    <xdr:col>5</xdr:col>
                    <xdr:colOff>628650</xdr:colOff>
                    <xdr:row>17</xdr:row>
                    <xdr:rowOff>571500</xdr:rowOff>
                  </to>
                </anchor>
              </controlPr>
            </control>
          </mc:Choice>
        </mc:AlternateContent>
        <mc:AlternateContent xmlns:mc="http://schemas.openxmlformats.org/markup-compatibility/2006">
          <mc:Choice Requires="x14">
            <control shapeId="1213" r:id="rId41" name="Group Box 189">
              <controlPr defaultSize="0" autoFill="0" autoPict="0">
                <anchor moveWithCells="1">
                  <from>
                    <xdr:col>5</xdr:col>
                    <xdr:colOff>9525</xdr:colOff>
                    <xdr:row>18</xdr:row>
                    <xdr:rowOff>19050</xdr:rowOff>
                  </from>
                  <to>
                    <xdr:col>6</xdr:col>
                    <xdr:colOff>1123950</xdr:colOff>
                    <xdr:row>18</xdr:row>
                    <xdr:rowOff>171450</xdr:rowOff>
                  </to>
                </anchor>
              </controlPr>
            </control>
          </mc:Choice>
        </mc:AlternateContent>
        <mc:AlternateContent xmlns:mc="http://schemas.openxmlformats.org/markup-compatibility/2006">
          <mc:Choice Requires="x14">
            <control shapeId="1214" r:id="rId42" name="Check Box 190">
              <controlPr defaultSize="0" autoFill="0" autoLine="0" autoPict="0">
                <anchor moveWithCells="1">
                  <from>
                    <xdr:col>5</xdr:col>
                    <xdr:colOff>238125</xdr:colOff>
                    <xdr:row>18</xdr:row>
                    <xdr:rowOff>180975</xdr:rowOff>
                  </from>
                  <to>
                    <xdr:col>5</xdr:col>
                    <xdr:colOff>628650</xdr:colOff>
                    <xdr:row>18</xdr:row>
                    <xdr:rowOff>457200</xdr:rowOff>
                  </to>
                </anchor>
              </controlPr>
            </control>
          </mc:Choice>
        </mc:AlternateContent>
        <mc:AlternateContent xmlns:mc="http://schemas.openxmlformats.org/markup-compatibility/2006">
          <mc:Choice Requires="x14">
            <control shapeId="1215" r:id="rId43" name="Group Box 191">
              <controlPr defaultSize="0" autoFill="0" autoPict="0">
                <anchor moveWithCells="1">
                  <from>
                    <xdr:col>5</xdr:col>
                    <xdr:colOff>9525</xdr:colOff>
                    <xdr:row>19</xdr:row>
                    <xdr:rowOff>19050</xdr:rowOff>
                  </from>
                  <to>
                    <xdr:col>6</xdr:col>
                    <xdr:colOff>1123950</xdr:colOff>
                    <xdr:row>19</xdr:row>
                    <xdr:rowOff>171450</xdr:rowOff>
                  </to>
                </anchor>
              </controlPr>
            </control>
          </mc:Choice>
        </mc:AlternateContent>
        <mc:AlternateContent xmlns:mc="http://schemas.openxmlformats.org/markup-compatibility/2006">
          <mc:Choice Requires="x14">
            <control shapeId="1216" r:id="rId44" name="Check Box 192">
              <controlPr defaultSize="0" autoFill="0" autoLine="0" autoPict="0">
                <anchor moveWithCells="1">
                  <from>
                    <xdr:col>5</xdr:col>
                    <xdr:colOff>238125</xdr:colOff>
                    <xdr:row>19</xdr:row>
                    <xdr:rowOff>180975</xdr:rowOff>
                  </from>
                  <to>
                    <xdr:col>5</xdr:col>
                    <xdr:colOff>628650</xdr:colOff>
                    <xdr:row>19</xdr:row>
                    <xdr:rowOff>457200</xdr:rowOff>
                  </to>
                </anchor>
              </controlPr>
            </control>
          </mc:Choice>
        </mc:AlternateContent>
        <mc:AlternateContent xmlns:mc="http://schemas.openxmlformats.org/markup-compatibility/2006">
          <mc:Choice Requires="x14">
            <control shapeId="1217" r:id="rId45" name="Group Box 193">
              <controlPr defaultSize="0" autoFill="0" autoPict="0">
                <anchor moveWithCells="1">
                  <from>
                    <xdr:col>5</xdr:col>
                    <xdr:colOff>9525</xdr:colOff>
                    <xdr:row>20</xdr:row>
                    <xdr:rowOff>19050</xdr:rowOff>
                  </from>
                  <to>
                    <xdr:col>6</xdr:col>
                    <xdr:colOff>1123950</xdr:colOff>
                    <xdr:row>20</xdr:row>
                    <xdr:rowOff>180975</xdr:rowOff>
                  </to>
                </anchor>
              </controlPr>
            </control>
          </mc:Choice>
        </mc:AlternateContent>
        <mc:AlternateContent xmlns:mc="http://schemas.openxmlformats.org/markup-compatibility/2006">
          <mc:Choice Requires="x14">
            <control shapeId="1218" r:id="rId46" name="Group Box 194">
              <controlPr defaultSize="0" autoFill="0" autoPict="0">
                <anchor moveWithCells="1">
                  <from>
                    <xdr:col>5</xdr:col>
                    <xdr:colOff>9525</xdr:colOff>
                    <xdr:row>20</xdr:row>
                    <xdr:rowOff>19050</xdr:rowOff>
                  </from>
                  <to>
                    <xdr:col>6</xdr:col>
                    <xdr:colOff>1123950</xdr:colOff>
                    <xdr:row>20</xdr:row>
                    <xdr:rowOff>171450</xdr:rowOff>
                  </to>
                </anchor>
              </controlPr>
            </control>
          </mc:Choice>
        </mc:AlternateContent>
        <mc:AlternateContent xmlns:mc="http://schemas.openxmlformats.org/markup-compatibility/2006">
          <mc:Choice Requires="x14">
            <control shapeId="1219" r:id="rId47" name="Check Box 195">
              <controlPr defaultSize="0" autoFill="0" autoLine="0" autoPict="0">
                <anchor moveWithCells="1">
                  <from>
                    <xdr:col>5</xdr:col>
                    <xdr:colOff>266700</xdr:colOff>
                    <xdr:row>20</xdr:row>
                    <xdr:rowOff>209550</xdr:rowOff>
                  </from>
                  <to>
                    <xdr:col>5</xdr:col>
                    <xdr:colOff>657225</xdr:colOff>
                    <xdr:row>20</xdr:row>
                    <xdr:rowOff>1409700</xdr:rowOff>
                  </to>
                </anchor>
              </controlPr>
            </control>
          </mc:Choice>
        </mc:AlternateContent>
        <mc:AlternateContent xmlns:mc="http://schemas.openxmlformats.org/markup-compatibility/2006">
          <mc:Choice Requires="x14">
            <control shapeId="1220" r:id="rId48" name="Group Box 196">
              <controlPr defaultSize="0" autoFill="0" autoPict="0">
                <anchor moveWithCells="1">
                  <from>
                    <xdr:col>5</xdr:col>
                    <xdr:colOff>9525</xdr:colOff>
                    <xdr:row>22</xdr:row>
                    <xdr:rowOff>19050</xdr:rowOff>
                  </from>
                  <to>
                    <xdr:col>6</xdr:col>
                    <xdr:colOff>1123950</xdr:colOff>
                    <xdr:row>22</xdr:row>
                    <xdr:rowOff>171450</xdr:rowOff>
                  </to>
                </anchor>
              </controlPr>
            </control>
          </mc:Choice>
        </mc:AlternateContent>
        <mc:AlternateContent xmlns:mc="http://schemas.openxmlformats.org/markup-compatibility/2006">
          <mc:Choice Requires="x14">
            <control shapeId="1221" r:id="rId49" name="Group Box 197">
              <controlPr defaultSize="0" autoFill="0" autoPict="0">
                <anchor moveWithCells="1">
                  <from>
                    <xdr:col>5</xdr:col>
                    <xdr:colOff>9525</xdr:colOff>
                    <xdr:row>22</xdr:row>
                    <xdr:rowOff>19050</xdr:rowOff>
                  </from>
                  <to>
                    <xdr:col>6</xdr:col>
                    <xdr:colOff>1123950</xdr:colOff>
                    <xdr:row>22</xdr:row>
                    <xdr:rowOff>180975</xdr:rowOff>
                  </to>
                </anchor>
              </controlPr>
            </control>
          </mc:Choice>
        </mc:AlternateContent>
        <mc:AlternateContent xmlns:mc="http://schemas.openxmlformats.org/markup-compatibility/2006">
          <mc:Choice Requires="x14">
            <control shapeId="1222" r:id="rId50" name="Group Box 198">
              <controlPr defaultSize="0" autoFill="0" autoPict="0">
                <anchor moveWithCells="1">
                  <from>
                    <xdr:col>5</xdr:col>
                    <xdr:colOff>9525</xdr:colOff>
                    <xdr:row>22</xdr:row>
                    <xdr:rowOff>19050</xdr:rowOff>
                  </from>
                  <to>
                    <xdr:col>6</xdr:col>
                    <xdr:colOff>1123950</xdr:colOff>
                    <xdr:row>22</xdr:row>
                    <xdr:rowOff>171450</xdr:rowOff>
                  </to>
                </anchor>
              </controlPr>
            </control>
          </mc:Choice>
        </mc:AlternateContent>
        <mc:AlternateContent xmlns:mc="http://schemas.openxmlformats.org/markup-compatibility/2006">
          <mc:Choice Requires="x14">
            <control shapeId="1223" r:id="rId51" name="Check Box 199">
              <controlPr defaultSize="0" autoFill="0" autoLine="0" autoPict="0">
                <anchor moveWithCells="1">
                  <from>
                    <xdr:col>5</xdr:col>
                    <xdr:colOff>257175</xdr:colOff>
                    <xdr:row>22</xdr:row>
                    <xdr:rowOff>76200</xdr:rowOff>
                  </from>
                  <to>
                    <xdr:col>5</xdr:col>
                    <xdr:colOff>647700</xdr:colOff>
                    <xdr:row>22</xdr:row>
                    <xdr:rowOff>352425</xdr:rowOff>
                  </to>
                </anchor>
              </controlPr>
            </control>
          </mc:Choice>
        </mc:AlternateContent>
        <mc:AlternateContent xmlns:mc="http://schemas.openxmlformats.org/markup-compatibility/2006">
          <mc:Choice Requires="x14">
            <control shapeId="1224" r:id="rId52" name="Group Box 200">
              <controlPr defaultSize="0" autoFill="0" autoPict="0">
                <anchor moveWithCells="1">
                  <from>
                    <xdr:col>5</xdr:col>
                    <xdr:colOff>9525</xdr:colOff>
                    <xdr:row>23</xdr:row>
                    <xdr:rowOff>19050</xdr:rowOff>
                  </from>
                  <to>
                    <xdr:col>6</xdr:col>
                    <xdr:colOff>371475</xdr:colOff>
                    <xdr:row>23</xdr:row>
                    <xdr:rowOff>190500</xdr:rowOff>
                  </to>
                </anchor>
              </controlPr>
            </control>
          </mc:Choice>
        </mc:AlternateContent>
        <mc:AlternateContent xmlns:mc="http://schemas.openxmlformats.org/markup-compatibility/2006">
          <mc:Choice Requires="x14">
            <control shapeId="1225" r:id="rId53" name="Group Box 201">
              <controlPr defaultSize="0" autoFill="0" autoPict="0">
                <anchor moveWithCells="1">
                  <from>
                    <xdr:col>5</xdr:col>
                    <xdr:colOff>9525</xdr:colOff>
                    <xdr:row>23</xdr:row>
                    <xdr:rowOff>19050</xdr:rowOff>
                  </from>
                  <to>
                    <xdr:col>6</xdr:col>
                    <xdr:colOff>1123950</xdr:colOff>
                    <xdr:row>23</xdr:row>
                    <xdr:rowOff>171450</xdr:rowOff>
                  </to>
                </anchor>
              </controlPr>
            </control>
          </mc:Choice>
        </mc:AlternateContent>
        <mc:AlternateContent xmlns:mc="http://schemas.openxmlformats.org/markup-compatibility/2006">
          <mc:Choice Requires="x14">
            <control shapeId="1226" r:id="rId54" name="Group Box 202">
              <controlPr defaultSize="0" autoFill="0" autoPict="0">
                <anchor moveWithCells="1">
                  <from>
                    <xdr:col>5</xdr:col>
                    <xdr:colOff>9525</xdr:colOff>
                    <xdr:row>23</xdr:row>
                    <xdr:rowOff>19050</xdr:rowOff>
                  </from>
                  <to>
                    <xdr:col>6</xdr:col>
                    <xdr:colOff>1123950</xdr:colOff>
                    <xdr:row>23</xdr:row>
                    <xdr:rowOff>180975</xdr:rowOff>
                  </to>
                </anchor>
              </controlPr>
            </control>
          </mc:Choice>
        </mc:AlternateContent>
        <mc:AlternateContent xmlns:mc="http://schemas.openxmlformats.org/markup-compatibility/2006">
          <mc:Choice Requires="x14">
            <control shapeId="1227" r:id="rId55" name="Group Box 203">
              <controlPr defaultSize="0" autoFill="0" autoPict="0">
                <anchor moveWithCells="1">
                  <from>
                    <xdr:col>5</xdr:col>
                    <xdr:colOff>9525</xdr:colOff>
                    <xdr:row>23</xdr:row>
                    <xdr:rowOff>19050</xdr:rowOff>
                  </from>
                  <to>
                    <xdr:col>6</xdr:col>
                    <xdr:colOff>1123950</xdr:colOff>
                    <xdr:row>23</xdr:row>
                    <xdr:rowOff>171450</xdr:rowOff>
                  </to>
                </anchor>
              </controlPr>
            </control>
          </mc:Choice>
        </mc:AlternateContent>
        <mc:AlternateContent xmlns:mc="http://schemas.openxmlformats.org/markup-compatibility/2006">
          <mc:Choice Requires="x14">
            <control shapeId="1228" r:id="rId56" name="Check Box 204">
              <controlPr defaultSize="0" autoFill="0" autoLine="0" autoPict="0">
                <anchor moveWithCells="1">
                  <from>
                    <xdr:col>5</xdr:col>
                    <xdr:colOff>257175</xdr:colOff>
                    <xdr:row>23</xdr:row>
                    <xdr:rowOff>76200</xdr:rowOff>
                  </from>
                  <to>
                    <xdr:col>5</xdr:col>
                    <xdr:colOff>647700</xdr:colOff>
                    <xdr:row>23</xdr:row>
                    <xdr:rowOff>352425</xdr:rowOff>
                  </to>
                </anchor>
              </controlPr>
            </control>
          </mc:Choice>
        </mc:AlternateContent>
        <mc:AlternateContent xmlns:mc="http://schemas.openxmlformats.org/markup-compatibility/2006">
          <mc:Choice Requires="x14">
            <control shapeId="1229" r:id="rId57" name="Group Box 205">
              <controlPr defaultSize="0" autoFill="0" autoPict="0">
                <anchor moveWithCells="1">
                  <from>
                    <xdr:col>5</xdr:col>
                    <xdr:colOff>9525</xdr:colOff>
                    <xdr:row>24</xdr:row>
                    <xdr:rowOff>19050</xdr:rowOff>
                  </from>
                  <to>
                    <xdr:col>6</xdr:col>
                    <xdr:colOff>371475</xdr:colOff>
                    <xdr:row>24</xdr:row>
                    <xdr:rowOff>190500</xdr:rowOff>
                  </to>
                </anchor>
              </controlPr>
            </control>
          </mc:Choice>
        </mc:AlternateContent>
        <mc:AlternateContent xmlns:mc="http://schemas.openxmlformats.org/markup-compatibility/2006">
          <mc:Choice Requires="x14">
            <control shapeId="1230" r:id="rId58" name="Group Box 206">
              <controlPr defaultSize="0" autoFill="0" autoPict="0">
                <anchor moveWithCells="1">
                  <from>
                    <xdr:col>5</xdr:col>
                    <xdr:colOff>9525</xdr:colOff>
                    <xdr:row>25</xdr:row>
                    <xdr:rowOff>19050</xdr:rowOff>
                  </from>
                  <to>
                    <xdr:col>6</xdr:col>
                    <xdr:colOff>371475</xdr:colOff>
                    <xdr:row>25</xdr:row>
                    <xdr:rowOff>180975</xdr:rowOff>
                  </to>
                </anchor>
              </controlPr>
            </control>
          </mc:Choice>
        </mc:AlternateContent>
        <mc:AlternateContent xmlns:mc="http://schemas.openxmlformats.org/markup-compatibility/2006">
          <mc:Choice Requires="x14">
            <control shapeId="1231" r:id="rId59" name="Group Box 207">
              <controlPr defaultSize="0" autoFill="0" autoPict="0">
                <anchor moveWithCells="1">
                  <from>
                    <xdr:col>5</xdr:col>
                    <xdr:colOff>9525</xdr:colOff>
                    <xdr:row>24</xdr:row>
                    <xdr:rowOff>19050</xdr:rowOff>
                  </from>
                  <to>
                    <xdr:col>6</xdr:col>
                    <xdr:colOff>1123950</xdr:colOff>
                    <xdr:row>24</xdr:row>
                    <xdr:rowOff>171450</xdr:rowOff>
                  </to>
                </anchor>
              </controlPr>
            </control>
          </mc:Choice>
        </mc:AlternateContent>
        <mc:AlternateContent xmlns:mc="http://schemas.openxmlformats.org/markup-compatibility/2006">
          <mc:Choice Requires="x14">
            <control shapeId="1232" r:id="rId60" name="Group Box 208">
              <controlPr defaultSize="0" autoFill="0" autoPict="0">
                <anchor moveWithCells="1">
                  <from>
                    <xdr:col>5</xdr:col>
                    <xdr:colOff>9525</xdr:colOff>
                    <xdr:row>24</xdr:row>
                    <xdr:rowOff>19050</xdr:rowOff>
                  </from>
                  <to>
                    <xdr:col>6</xdr:col>
                    <xdr:colOff>1123950</xdr:colOff>
                    <xdr:row>24</xdr:row>
                    <xdr:rowOff>180975</xdr:rowOff>
                  </to>
                </anchor>
              </controlPr>
            </control>
          </mc:Choice>
        </mc:AlternateContent>
        <mc:AlternateContent xmlns:mc="http://schemas.openxmlformats.org/markup-compatibility/2006">
          <mc:Choice Requires="x14">
            <control shapeId="1233" r:id="rId61" name="Group Box 209">
              <controlPr defaultSize="0" autoFill="0" autoPict="0">
                <anchor moveWithCells="1">
                  <from>
                    <xdr:col>5</xdr:col>
                    <xdr:colOff>9525</xdr:colOff>
                    <xdr:row>24</xdr:row>
                    <xdr:rowOff>19050</xdr:rowOff>
                  </from>
                  <to>
                    <xdr:col>6</xdr:col>
                    <xdr:colOff>1123950</xdr:colOff>
                    <xdr:row>24</xdr:row>
                    <xdr:rowOff>171450</xdr:rowOff>
                  </to>
                </anchor>
              </controlPr>
            </control>
          </mc:Choice>
        </mc:AlternateContent>
        <mc:AlternateContent xmlns:mc="http://schemas.openxmlformats.org/markup-compatibility/2006">
          <mc:Choice Requires="x14">
            <control shapeId="1234" r:id="rId62" name="Check Box 210">
              <controlPr defaultSize="0" autoFill="0" autoLine="0" autoPict="0">
                <anchor moveWithCells="1">
                  <from>
                    <xdr:col>5</xdr:col>
                    <xdr:colOff>257175</xdr:colOff>
                    <xdr:row>24</xdr:row>
                    <xdr:rowOff>76200</xdr:rowOff>
                  </from>
                  <to>
                    <xdr:col>5</xdr:col>
                    <xdr:colOff>647700</xdr:colOff>
                    <xdr:row>24</xdr:row>
                    <xdr:rowOff>352425</xdr:rowOff>
                  </to>
                </anchor>
              </controlPr>
            </control>
          </mc:Choice>
        </mc:AlternateContent>
        <mc:AlternateContent xmlns:mc="http://schemas.openxmlformats.org/markup-compatibility/2006">
          <mc:Choice Requires="x14">
            <control shapeId="1235" r:id="rId63" name="Group Box 211">
              <controlPr defaultSize="0" autoFill="0" autoPict="0">
                <anchor moveWithCells="1">
                  <from>
                    <xdr:col>5</xdr:col>
                    <xdr:colOff>9525</xdr:colOff>
                    <xdr:row>25</xdr:row>
                    <xdr:rowOff>19050</xdr:rowOff>
                  </from>
                  <to>
                    <xdr:col>6</xdr:col>
                    <xdr:colOff>371475</xdr:colOff>
                    <xdr:row>25</xdr:row>
                    <xdr:rowOff>190500</xdr:rowOff>
                  </to>
                </anchor>
              </controlPr>
            </control>
          </mc:Choice>
        </mc:AlternateContent>
        <mc:AlternateContent xmlns:mc="http://schemas.openxmlformats.org/markup-compatibility/2006">
          <mc:Choice Requires="x14">
            <control shapeId="1236" r:id="rId64" name="Group Box 212">
              <controlPr defaultSize="0" autoFill="0" autoPict="0">
                <anchor moveWithCells="1">
                  <from>
                    <xdr:col>5</xdr:col>
                    <xdr:colOff>9525</xdr:colOff>
                    <xdr:row>25</xdr:row>
                    <xdr:rowOff>19050</xdr:rowOff>
                  </from>
                  <to>
                    <xdr:col>6</xdr:col>
                    <xdr:colOff>1123950</xdr:colOff>
                    <xdr:row>25</xdr:row>
                    <xdr:rowOff>171450</xdr:rowOff>
                  </to>
                </anchor>
              </controlPr>
            </control>
          </mc:Choice>
        </mc:AlternateContent>
        <mc:AlternateContent xmlns:mc="http://schemas.openxmlformats.org/markup-compatibility/2006">
          <mc:Choice Requires="x14">
            <control shapeId="1237" r:id="rId65" name="Group Box 213">
              <controlPr defaultSize="0" autoFill="0" autoPict="0">
                <anchor moveWithCells="1">
                  <from>
                    <xdr:col>5</xdr:col>
                    <xdr:colOff>9525</xdr:colOff>
                    <xdr:row>25</xdr:row>
                    <xdr:rowOff>19050</xdr:rowOff>
                  </from>
                  <to>
                    <xdr:col>6</xdr:col>
                    <xdr:colOff>1123950</xdr:colOff>
                    <xdr:row>25</xdr:row>
                    <xdr:rowOff>180975</xdr:rowOff>
                  </to>
                </anchor>
              </controlPr>
            </control>
          </mc:Choice>
        </mc:AlternateContent>
        <mc:AlternateContent xmlns:mc="http://schemas.openxmlformats.org/markup-compatibility/2006">
          <mc:Choice Requires="x14">
            <control shapeId="1238" r:id="rId66" name="Group Box 214">
              <controlPr defaultSize="0" autoFill="0" autoPict="0">
                <anchor moveWithCells="1">
                  <from>
                    <xdr:col>5</xdr:col>
                    <xdr:colOff>9525</xdr:colOff>
                    <xdr:row>25</xdr:row>
                    <xdr:rowOff>19050</xdr:rowOff>
                  </from>
                  <to>
                    <xdr:col>6</xdr:col>
                    <xdr:colOff>1123950</xdr:colOff>
                    <xdr:row>25</xdr:row>
                    <xdr:rowOff>171450</xdr:rowOff>
                  </to>
                </anchor>
              </controlPr>
            </control>
          </mc:Choice>
        </mc:AlternateContent>
        <mc:AlternateContent xmlns:mc="http://schemas.openxmlformats.org/markup-compatibility/2006">
          <mc:Choice Requires="x14">
            <control shapeId="1239" r:id="rId67" name="Check Box 215">
              <controlPr defaultSize="0" autoFill="0" autoLine="0" autoPict="0">
                <anchor moveWithCells="1">
                  <from>
                    <xdr:col>5</xdr:col>
                    <xdr:colOff>257175</xdr:colOff>
                    <xdr:row>25</xdr:row>
                    <xdr:rowOff>76200</xdr:rowOff>
                  </from>
                  <to>
                    <xdr:col>5</xdr:col>
                    <xdr:colOff>647700</xdr:colOff>
                    <xdr:row>25</xdr:row>
                    <xdr:rowOff>352425</xdr:rowOff>
                  </to>
                </anchor>
              </controlPr>
            </control>
          </mc:Choice>
        </mc:AlternateContent>
        <mc:AlternateContent xmlns:mc="http://schemas.openxmlformats.org/markup-compatibility/2006">
          <mc:Choice Requires="x14">
            <control shapeId="1241" r:id="rId68" name="Group Box 217">
              <controlPr defaultSize="0" autoFill="0" autoPict="0">
                <anchor moveWithCells="1">
                  <from>
                    <xdr:col>5</xdr:col>
                    <xdr:colOff>9525</xdr:colOff>
                    <xdr:row>26</xdr:row>
                    <xdr:rowOff>19050</xdr:rowOff>
                  </from>
                  <to>
                    <xdr:col>6</xdr:col>
                    <xdr:colOff>371475</xdr:colOff>
                    <xdr:row>26</xdr:row>
                    <xdr:rowOff>180975</xdr:rowOff>
                  </to>
                </anchor>
              </controlPr>
            </control>
          </mc:Choice>
        </mc:AlternateContent>
        <mc:AlternateContent xmlns:mc="http://schemas.openxmlformats.org/markup-compatibility/2006">
          <mc:Choice Requires="x14">
            <control shapeId="1242" r:id="rId69" name="Group Box 218">
              <controlPr defaultSize="0" autoFill="0" autoPict="0">
                <anchor moveWithCells="1">
                  <from>
                    <xdr:col>5</xdr:col>
                    <xdr:colOff>9525</xdr:colOff>
                    <xdr:row>26</xdr:row>
                    <xdr:rowOff>19050</xdr:rowOff>
                  </from>
                  <to>
                    <xdr:col>6</xdr:col>
                    <xdr:colOff>371475</xdr:colOff>
                    <xdr:row>26</xdr:row>
                    <xdr:rowOff>190500</xdr:rowOff>
                  </to>
                </anchor>
              </controlPr>
            </control>
          </mc:Choice>
        </mc:AlternateContent>
        <mc:AlternateContent xmlns:mc="http://schemas.openxmlformats.org/markup-compatibility/2006">
          <mc:Choice Requires="x14">
            <control shapeId="1243" r:id="rId70" name="Group Box 219">
              <controlPr defaultSize="0" autoFill="0" autoPict="0">
                <anchor moveWithCells="1">
                  <from>
                    <xdr:col>5</xdr:col>
                    <xdr:colOff>9525</xdr:colOff>
                    <xdr:row>26</xdr:row>
                    <xdr:rowOff>19050</xdr:rowOff>
                  </from>
                  <to>
                    <xdr:col>6</xdr:col>
                    <xdr:colOff>1123950</xdr:colOff>
                    <xdr:row>26</xdr:row>
                    <xdr:rowOff>171450</xdr:rowOff>
                  </to>
                </anchor>
              </controlPr>
            </control>
          </mc:Choice>
        </mc:AlternateContent>
        <mc:AlternateContent xmlns:mc="http://schemas.openxmlformats.org/markup-compatibility/2006">
          <mc:Choice Requires="x14">
            <control shapeId="1244" r:id="rId71" name="Group Box 220">
              <controlPr defaultSize="0" autoFill="0" autoPict="0">
                <anchor moveWithCells="1">
                  <from>
                    <xdr:col>5</xdr:col>
                    <xdr:colOff>9525</xdr:colOff>
                    <xdr:row>26</xdr:row>
                    <xdr:rowOff>19050</xdr:rowOff>
                  </from>
                  <to>
                    <xdr:col>6</xdr:col>
                    <xdr:colOff>1123950</xdr:colOff>
                    <xdr:row>26</xdr:row>
                    <xdr:rowOff>180975</xdr:rowOff>
                  </to>
                </anchor>
              </controlPr>
            </control>
          </mc:Choice>
        </mc:AlternateContent>
        <mc:AlternateContent xmlns:mc="http://schemas.openxmlformats.org/markup-compatibility/2006">
          <mc:Choice Requires="x14">
            <control shapeId="1245" r:id="rId72" name="Group Box 221">
              <controlPr defaultSize="0" autoFill="0" autoPict="0">
                <anchor moveWithCells="1">
                  <from>
                    <xdr:col>5</xdr:col>
                    <xdr:colOff>9525</xdr:colOff>
                    <xdr:row>26</xdr:row>
                    <xdr:rowOff>19050</xdr:rowOff>
                  </from>
                  <to>
                    <xdr:col>6</xdr:col>
                    <xdr:colOff>1123950</xdr:colOff>
                    <xdr:row>26</xdr:row>
                    <xdr:rowOff>171450</xdr:rowOff>
                  </to>
                </anchor>
              </controlPr>
            </control>
          </mc:Choice>
        </mc:AlternateContent>
        <mc:AlternateContent xmlns:mc="http://schemas.openxmlformats.org/markup-compatibility/2006">
          <mc:Choice Requires="x14">
            <control shapeId="1246" r:id="rId73" name="Check Box 222">
              <controlPr defaultSize="0" autoFill="0" autoLine="0" autoPict="0">
                <anchor moveWithCells="1">
                  <from>
                    <xdr:col>5</xdr:col>
                    <xdr:colOff>257175</xdr:colOff>
                    <xdr:row>26</xdr:row>
                    <xdr:rowOff>76200</xdr:rowOff>
                  </from>
                  <to>
                    <xdr:col>5</xdr:col>
                    <xdr:colOff>647700</xdr:colOff>
                    <xdr:row>26</xdr:row>
                    <xdr:rowOff>352425</xdr:rowOff>
                  </to>
                </anchor>
              </controlPr>
            </control>
          </mc:Choice>
        </mc:AlternateContent>
        <mc:AlternateContent xmlns:mc="http://schemas.openxmlformats.org/markup-compatibility/2006">
          <mc:Choice Requires="x14">
            <control shapeId="1247" r:id="rId74" name="Group Box 223">
              <controlPr defaultSize="0" autoFill="0" autoPict="0">
                <anchor moveWithCells="1">
                  <from>
                    <xdr:col>5</xdr:col>
                    <xdr:colOff>9525</xdr:colOff>
                    <xdr:row>27</xdr:row>
                    <xdr:rowOff>19050</xdr:rowOff>
                  </from>
                  <to>
                    <xdr:col>6</xdr:col>
                    <xdr:colOff>371475</xdr:colOff>
                    <xdr:row>27</xdr:row>
                    <xdr:rowOff>190500</xdr:rowOff>
                  </to>
                </anchor>
              </controlPr>
            </control>
          </mc:Choice>
        </mc:AlternateContent>
        <mc:AlternateContent xmlns:mc="http://schemas.openxmlformats.org/markup-compatibility/2006">
          <mc:Choice Requires="x14">
            <control shapeId="1248" r:id="rId75" name="Group Box 224">
              <controlPr defaultSize="0" autoFill="0" autoPict="0">
                <anchor moveWithCells="1">
                  <from>
                    <xdr:col>5</xdr:col>
                    <xdr:colOff>9525</xdr:colOff>
                    <xdr:row>27</xdr:row>
                    <xdr:rowOff>19050</xdr:rowOff>
                  </from>
                  <to>
                    <xdr:col>6</xdr:col>
                    <xdr:colOff>371475</xdr:colOff>
                    <xdr:row>27</xdr:row>
                    <xdr:rowOff>180975</xdr:rowOff>
                  </to>
                </anchor>
              </controlPr>
            </control>
          </mc:Choice>
        </mc:AlternateContent>
        <mc:AlternateContent xmlns:mc="http://schemas.openxmlformats.org/markup-compatibility/2006">
          <mc:Choice Requires="x14">
            <control shapeId="1249" r:id="rId76" name="Group Box 225">
              <controlPr defaultSize="0" autoFill="0" autoPict="0">
                <anchor moveWithCells="1">
                  <from>
                    <xdr:col>5</xdr:col>
                    <xdr:colOff>9525</xdr:colOff>
                    <xdr:row>27</xdr:row>
                    <xdr:rowOff>19050</xdr:rowOff>
                  </from>
                  <to>
                    <xdr:col>6</xdr:col>
                    <xdr:colOff>371475</xdr:colOff>
                    <xdr:row>27</xdr:row>
                    <xdr:rowOff>190500</xdr:rowOff>
                  </to>
                </anchor>
              </controlPr>
            </control>
          </mc:Choice>
        </mc:AlternateContent>
        <mc:AlternateContent xmlns:mc="http://schemas.openxmlformats.org/markup-compatibility/2006">
          <mc:Choice Requires="x14">
            <control shapeId="1250" r:id="rId77" name="Group Box 226">
              <controlPr defaultSize="0" autoFill="0" autoPict="0">
                <anchor moveWithCells="1">
                  <from>
                    <xdr:col>5</xdr:col>
                    <xdr:colOff>9525</xdr:colOff>
                    <xdr:row>27</xdr:row>
                    <xdr:rowOff>19050</xdr:rowOff>
                  </from>
                  <to>
                    <xdr:col>6</xdr:col>
                    <xdr:colOff>1123950</xdr:colOff>
                    <xdr:row>27</xdr:row>
                    <xdr:rowOff>171450</xdr:rowOff>
                  </to>
                </anchor>
              </controlPr>
            </control>
          </mc:Choice>
        </mc:AlternateContent>
        <mc:AlternateContent xmlns:mc="http://schemas.openxmlformats.org/markup-compatibility/2006">
          <mc:Choice Requires="x14">
            <control shapeId="1251" r:id="rId78" name="Group Box 227">
              <controlPr defaultSize="0" autoFill="0" autoPict="0">
                <anchor moveWithCells="1">
                  <from>
                    <xdr:col>5</xdr:col>
                    <xdr:colOff>9525</xdr:colOff>
                    <xdr:row>27</xdr:row>
                    <xdr:rowOff>19050</xdr:rowOff>
                  </from>
                  <to>
                    <xdr:col>6</xdr:col>
                    <xdr:colOff>1123950</xdr:colOff>
                    <xdr:row>27</xdr:row>
                    <xdr:rowOff>180975</xdr:rowOff>
                  </to>
                </anchor>
              </controlPr>
            </control>
          </mc:Choice>
        </mc:AlternateContent>
        <mc:AlternateContent xmlns:mc="http://schemas.openxmlformats.org/markup-compatibility/2006">
          <mc:Choice Requires="x14">
            <control shapeId="1252" r:id="rId79" name="Group Box 228">
              <controlPr defaultSize="0" autoFill="0" autoPict="0">
                <anchor moveWithCells="1">
                  <from>
                    <xdr:col>5</xdr:col>
                    <xdr:colOff>9525</xdr:colOff>
                    <xdr:row>27</xdr:row>
                    <xdr:rowOff>19050</xdr:rowOff>
                  </from>
                  <to>
                    <xdr:col>6</xdr:col>
                    <xdr:colOff>1123950</xdr:colOff>
                    <xdr:row>27</xdr:row>
                    <xdr:rowOff>171450</xdr:rowOff>
                  </to>
                </anchor>
              </controlPr>
            </control>
          </mc:Choice>
        </mc:AlternateContent>
        <mc:AlternateContent xmlns:mc="http://schemas.openxmlformats.org/markup-compatibility/2006">
          <mc:Choice Requires="x14">
            <control shapeId="1253" r:id="rId80" name="Check Box 229">
              <controlPr defaultSize="0" autoFill="0" autoLine="0" autoPict="0">
                <anchor moveWithCells="1">
                  <from>
                    <xdr:col>5</xdr:col>
                    <xdr:colOff>257175</xdr:colOff>
                    <xdr:row>27</xdr:row>
                    <xdr:rowOff>76200</xdr:rowOff>
                  </from>
                  <to>
                    <xdr:col>5</xdr:col>
                    <xdr:colOff>647700</xdr:colOff>
                    <xdr:row>27</xdr:row>
                    <xdr:rowOff>352425</xdr:rowOff>
                  </to>
                </anchor>
              </controlPr>
            </control>
          </mc:Choice>
        </mc:AlternateContent>
        <mc:AlternateContent xmlns:mc="http://schemas.openxmlformats.org/markup-compatibility/2006">
          <mc:Choice Requires="x14">
            <control shapeId="1254" r:id="rId81" name="Group Box 230">
              <controlPr defaultSize="0" autoFill="0" autoPict="0">
                <anchor moveWithCells="1">
                  <from>
                    <xdr:col>5</xdr:col>
                    <xdr:colOff>9525</xdr:colOff>
                    <xdr:row>28</xdr:row>
                    <xdr:rowOff>19050</xdr:rowOff>
                  </from>
                  <to>
                    <xdr:col>6</xdr:col>
                    <xdr:colOff>371475</xdr:colOff>
                    <xdr:row>28</xdr:row>
                    <xdr:rowOff>180975</xdr:rowOff>
                  </to>
                </anchor>
              </controlPr>
            </control>
          </mc:Choice>
        </mc:AlternateContent>
        <mc:AlternateContent xmlns:mc="http://schemas.openxmlformats.org/markup-compatibility/2006">
          <mc:Choice Requires="x14">
            <control shapeId="1255" r:id="rId82" name="Group Box 231">
              <controlPr defaultSize="0" autoFill="0" autoPict="0">
                <anchor moveWithCells="1">
                  <from>
                    <xdr:col>5</xdr:col>
                    <xdr:colOff>9525</xdr:colOff>
                    <xdr:row>28</xdr:row>
                    <xdr:rowOff>19050</xdr:rowOff>
                  </from>
                  <to>
                    <xdr:col>6</xdr:col>
                    <xdr:colOff>371475</xdr:colOff>
                    <xdr:row>28</xdr:row>
                    <xdr:rowOff>190500</xdr:rowOff>
                  </to>
                </anchor>
              </controlPr>
            </control>
          </mc:Choice>
        </mc:AlternateContent>
        <mc:AlternateContent xmlns:mc="http://schemas.openxmlformats.org/markup-compatibility/2006">
          <mc:Choice Requires="x14">
            <control shapeId="1256" r:id="rId83" name="Group Box 232">
              <controlPr defaultSize="0" autoFill="0" autoPict="0">
                <anchor moveWithCells="1">
                  <from>
                    <xdr:col>5</xdr:col>
                    <xdr:colOff>9525</xdr:colOff>
                    <xdr:row>28</xdr:row>
                    <xdr:rowOff>19050</xdr:rowOff>
                  </from>
                  <to>
                    <xdr:col>6</xdr:col>
                    <xdr:colOff>371475</xdr:colOff>
                    <xdr:row>28</xdr:row>
                    <xdr:rowOff>180975</xdr:rowOff>
                  </to>
                </anchor>
              </controlPr>
            </control>
          </mc:Choice>
        </mc:AlternateContent>
        <mc:AlternateContent xmlns:mc="http://schemas.openxmlformats.org/markup-compatibility/2006">
          <mc:Choice Requires="x14">
            <control shapeId="1257" r:id="rId84" name="Group Box 233">
              <controlPr defaultSize="0" autoFill="0" autoPict="0">
                <anchor moveWithCells="1">
                  <from>
                    <xdr:col>5</xdr:col>
                    <xdr:colOff>9525</xdr:colOff>
                    <xdr:row>28</xdr:row>
                    <xdr:rowOff>19050</xdr:rowOff>
                  </from>
                  <to>
                    <xdr:col>6</xdr:col>
                    <xdr:colOff>371475</xdr:colOff>
                    <xdr:row>28</xdr:row>
                    <xdr:rowOff>190500</xdr:rowOff>
                  </to>
                </anchor>
              </controlPr>
            </control>
          </mc:Choice>
        </mc:AlternateContent>
        <mc:AlternateContent xmlns:mc="http://schemas.openxmlformats.org/markup-compatibility/2006">
          <mc:Choice Requires="x14">
            <control shapeId="1258" r:id="rId85" name="Group Box 234">
              <controlPr defaultSize="0" autoFill="0" autoPict="0">
                <anchor moveWithCells="1">
                  <from>
                    <xdr:col>5</xdr:col>
                    <xdr:colOff>9525</xdr:colOff>
                    <xdr:row>28</xdr:row>
                    <xdr:rowOff>19050</xdr:rowOff>
                  </from>
                  <to>
                    <xdr:col>6</xdr:col>
                    <xdr:colOff>1123950</xdr:colOff>
                    <xdr:row>28</xdr:row>
                    <xdr:rowOff>171450</xdr:rowOff>
                  </to>
                </anchor>
              </controlPr>
            </control>
          </mc:Choice>
        </mc:AlternateContent>
        <mc:AlternateContent xmlns:mc="http://schemas.openxmlformats.org/markup-compatibility/2006">
          <mc:Choice Requires="x14">
            <control shapeId="1259" r:id="rId86" name="Group Box 235">
              <controlPr defaultSize="0" autoFill="0" autoPict="0">
                <anchor moveWithCells="1">
                  <from>
                    <xdr:col>5</xdr:col>
                    <xdr:colOff>9525</xdr:colOff>
                    <xdr:row>28</xdr:row>
                    <xdr:rowOff>19050</xdr:rowOff>
                  </from>
                  <to>
                    <xdr:col>6</xdr:col>
                    <xdr:colOff>1123950</xdr:colOff>
                    <xdr:row>28</xdr:row>
                    <xdr:rowOff>180975</xdr:rowOff>
                  </to>
                </anchor>
              </controlPr>
            </control>
          </mc:Choice>
        </mc:AlternateContent>
        <mc:AlternateContent xmlns:mc="http://schemas.openxmlformats.org/markup-compatibility/2006">
          <mc:Choice Requires="x14">
            <control shapeId="1260" r:id="rId87" name="Group Box 236">
              <controlPr defaultSize="0" autoFill="0" autoPict="0">
                <anchor moveWithCells="1">
                  <from>
                    <xdr:col>5</xdr:col>
                    <xdr:colOff>9525</xdr:colOff>
                    <xdr:row>28</xdr:row>
                    <xdr:rowOff>19050</xdr:rowOff>
                  </from>
                  <to>
                    <xdr:col>6</xdr:col>
                    <xdr:colOff>1123950</xdr:colOff>
                    <xdr:row>28</xdr:row>
                    <xdr:rowOff>171450</xdr:rowOff>
                  </to>
                </anchor>
              </controlPr>
            </control>
          </mc:Choice>
        </mc:AlternateContent>
        <mc:AlternateContent xmlns:mc="http://schemas.openxmlformats.org/markup-compatibility/2006">
          <mc:Choice Requires="x14">
            <control shapeId="1261" r:id="rId88" name="Check Box 237">
              <controlPr defaultSize="0" autoFill="0" autoLine="0" autoPict="0">
                <anchor moveWithCells="1">
                  <from>
                    <xdr:col>5</xdr:col>
                    <xdr:colOff>257175</xdr:colOff>
                    <xdr:row>28</xdr:row>
                    <xdr:rowOff>76200</xdr:rowOff>
                  </from>
                  <to>
                    <xdr:col>5</xdr:col>
                    <xdr:colOff>647700</xdr:colOff>
                    <xdr:row>28</xdr:row>
                    <xdr:rowOff>352425</xdr:rowOff>
                  </to>
                </anchor>
              </controlPr>
            </control>
          </mc:Choice>
        </mc:AlternateContent>
        <mc:AlternateContent xmlns:mc="http://schemas.openxmlformats.org/markup-compatibility/2006">
          <mc:Choice Requires="x14">
            <control shapeId="1262" r:id="rId89" name="Group Box 238">
              <controlPr defaultSize="0" autoFill="0" autoPict="0">
                <anchor moveWithCells="1">
                  <from>
                    <xdr:col>5</xdr:col>
                    <xdr:colOff>9525</xdr:colOff>
                    <xdr:row>29</xdr:row>
                    <xdr:rowOff>19050</xdr:rowOff>
                  </from>
                  <to>
                    <xdr:col>6</xdr:col>
                    <xdr:colOff>371475</xdr:colOff>
                    <xdr:row>29</xdr:row>
                    <xdr:rowOff>180975</xdr:rowOff>
                  </to>
                </anchor>
              </controlPr>
            </control>
          </mc:Choice>
        </mc:AlternateContent>
        <mc:AlternateContent xmlns:mc="http://schemas.openxmlformats.org/markup-compatibility/2006">
          <mc:Choice Requires="x14">
            <control shapeId="1263" r:id="rId90" name="Group Box 239">
              <controlPr defaultSize="0" autoFill="0" autoPict="0">
                <anchor moveWithCells="1">
                  <from>
                    <xdr:col>5</xdr:col>
                    <xdr:colOff>9525</xdr:colOff>
                    <xdr:row>30</xdr:row>
                    <xdr:rowOff>19050</xdr:rowOff>
                  </from>
                  <to>
                    <xdr:col>6</xdr:col>
                    <xdr:colOff>371475</xdr:colOff>
                    <xdr:row>30</xdr:row>
                    <xdr:rowOff>180975</xdr:rowOff>
                  </to>
                </anchor>
              </controlPr>
            </control>
          </mc:Choice>
        </mc:AlternateContent>
        <mc:AlternateContent xmlns:mc="http://schemas.openxmlformats.org/markup-compatibility/2006">
          <mc:Choice Requires="x14">
            <control shapeId="1264" r:id="rId91" name="Group Box 240">
              <controlPr defaultSize="0" autoFill="0" autoPict="0">
                <anchor moveWithCells="1">
                  <from>
                    <xdr:col>5</xdr:col>
                    <xdr:colOff>9525</xdr:colOff>
                    <xdr:row>29</xdr:row>
                    <xdr:rowOff>19050</xdr:rowOff>
                  </from>
                  <to>
                    <xdr:col>6</xdr:col>
                    <xdr:colOff>371475</xdr:colOff>
                    <xdr:row>29</xdr:row>
                    <xdr:rowOff>190500</xdr:rowOff>
                  </to>
                </anchor>
              </controlPr>
            </control>
          </mc:Choice>
        </mc:AlternateContent>
        <mc:AlternateContent xmlns:mc="http://schemas.openxmlformats.org/markup-compatibility/2006">
          <mc:Choice Requires="x14">
            <control shapeId="1265" r:id="rId92" name="Group Box 241">
              <controlPr defaultSize="0" autoFill="0" autoPict="0">
                <anchor moveWithCells="1">
                  <from>
                    <xdr:col>5</xdr:col>
                    <xdr:colOff>9525</xdr:colOff>
                    <xdr:row>29</xdr:row>
                    <xdr:rowOff>19050</xdr:rowOff>
                  </from>
                  <to>
                    <xdr:col>6</xdr:col>
                    <xdr:colOff>371475</xdr:colOff>
                    <xdr:row>29</xdr:row>
                    <xdr:rowOff>180975</xdr:rowOff>
                  </to>
                </anchor>
              </controlPr>
            </control>
          </mc:Choice>
        </mc:AlternateContent>
        <mc:AlternateContent xmlns:mc="http://schemas.openxmlformats.org/markup-compatibility/2006">
          <mc:Choice Requires="x14">
            <control shapeId="1266" r:id="rId93" name="Group Box 242">
              <controlPr defaultSize="0" autoFill="0" autoPict="0">
                <anchor moveWithCells="1">
                  <from>
                    <xdr:col>5</xdr:col>
                    <xdr:colOff>9525</xdr:colOff>
                    <xdr:row>29</xdr:row>
                    <xdr:rowOff>19050</xdr:rowOff>
                  </from>
                  <to>
                    <xdr:col>6</xdr:col>
                    <xdr:colOff>371475</xdr:colOff>
                    <xdr:row>29</xdr:row>
                    <xdr:rowOff>190500</xdr:rowOff>
                  </to>
                </anchor>
              </controlPr>
            </control>
          </mc:Choice>
        </mc:AlternateContent>
        <mc:AlternateContent xmlns:mc="http://schemas.openxmlformats.org/markup-compatibility/2006">
          <mc:Choice Requires="x14">
            <control shapeId="1267" r:id="rId94" name="Group Box 243">
              <controlPr defaultSize="0" autoFill="0" autoPict="0">
                <anchor moveWithCells="1">
                  <from>
                    <xdr:col>5</xdr:col>
                    <xdr:colOff>9525</xdr:colOff>
                    <xdr:row>29</xdr:row>
                    <xdr:rowOff>19050</xdr:rowOff>
                  </from>
                  <to>
                    <xdr:col>6</xdr:col>
                    <xdr:colOff>1123950</xdr:colOff>
                    <xdr:row>29</xdr:row>
                    <xdr:rowOff>171450</xdr:rowOff>
                  </to>
                </anchor>
              </controlPr>
            </control>
          </mc:Choice>
        </mc:AlternateContent>
        <mc:AlternateContent xmlns:mc="http://schemas.openxmlformats.org/markup-compatibility/2006">
          <mc:Choice Requires="x14">
            <control shapeId="1268" r:id="rId95" name="Group Box 244">
              <controlPr defaultSize="0" autoFill="0" autoPict="0">
                <anchor moveWithCells="1">
                  <from>
                    <xdr:col>5</xdr:col>
                    <xdr:colOff>9525</xdr:colOff>
                    <xdr:row>29</xdr:row>
                    <xdr:rowOff>19050</xdr:rowOff>
                  </from>
                  <to>
                    <xdr:col>6</xdr:col>
                    <xdr:colOff>1123950</xdr:colOff>
                    <xdr:row>29</xdr:row>
                    <xdr:rowOff>180975</xdr:rowOff>
                  </to>
                </anchor>
              </controlPr>
            </control>
          </mc:Choice>
        </mc:AlternateContent>
        <mc:AlternateContent xmlns:mc="http://schemas.openxmlformats.org/markup-compatibility/2006">
          <mc:Choice Requires="x14">
            <control shapeId="1269" r:id="rId96" name="Group Box 245">
              <controlPr defaultSize="0" autoFill="0" autoPict="0">
                <anchor moveWithCells="1">
                  <from>
                    <xdr:col>5</xdr:col>
                    <xdr:colOff>9525</xdr:colOff>
                    <xdr:row>29</xdr:row>
                    <xdr:rowOff>19050</xdr:rowOff>
                  </from>
                  <to>
                    <xdr:col>6</xdr:col>
                    <xdr:colOff>1123950</xdr:colOff>
                    <xdr:row>29</xdr:row>
                    <xdr:rowOff>171450</xdr:rowOff>
                  </to>
                </anchor>
              </controlPr>
            </control>
          </mc:Choice>
        </mc:AlternateContent>
        <mc:AlternateContent xmlns:mc="http://schemas.openxmlformats.org/markup-compatibility/2006">
          <mc:Choice Requires="x14">
            <control shapeId="1270" r:id="rId97" name="Check Box 246">
              <controlPr defaultSize="0" autoFill="0" autoLine="0" autoPict="0">
                <anchor moveWithCells="1">
                  <from>
                    <xdr:col>5</xdr:col>
                    <xdr:colOff>257175</xdr:colOff>
                    <xdr:row>29</xdr:row>
                    <xdr:rowOff>76200</xdr:rowOff>
                  </from>
                  <to>
                    <xdr:col>5</xdr:col>
                    <xdr:colOff>647700</xdr:colOff>
                    <xdr:row>29</xdr:row>
                    <xdr:rowOff>352425</xdr:rowOff>
                  </to>
                </anchor>
              </controlPr>
            </control>
          </mc:Choice>
        </mc:AlternateContent>
        <mc:AlternateContent xmlns:mc="http://schemas.openxmlformats.org/markup-compatibility/2006">
          <mc:Choice Requires="x14">
            <control shapeId="1271" r:id="rId98" name="Group Box 247">
              <controlPr defaultSize="0" autoFill="0" autoPict="0">
                <anchor moveWithCells="1">
                  <from>
                    <xdr:col>5</xdr:col>
                    <xdr:colOff>9525</xdr:colOff>
                    <xdr:row>30</xdr:row>
                    <xdr:rowOff>19050</xdr:rowOff>
                  </from>
                  <to>
                    <xdr:col>6</xdr:col>
                    <xdr:colOff>371475</xdr:colOff>
                    <xdr:row>30</xdr:row>
                    <xdr:rowOff>180975</xdr:rowOff>
                  </to>
                </anchor>
              </controlPr>
            </control>
          </mc:Choice>
        </mc:AlternateContent>
        <mc:AlternateContent xmlns:mc="http://schemas.openxmlformats.org/markup-compatibility/2006">
          <mc:Choice Requires="x14">
            <control shapeId="1272" r:id="rId99" name="Group Box 248">
              <controlPr defaultSize="0" autoFill="0" autoPict="0">
                <anchor moveWithCells="1">
                  <from>
                    <xdr:col>5</xdr:col>
                    <xdr:colOff>9525</xdr:colOff>
                    <xdr:row>30</xdr:row>
                    <xdr:rowOff>19050</xdr:rowOff>
                  </from>
                  <to>
                    <xdr:col>6</xdr:col>
                    <xdr:colOff>371475</xdr:colOff>
                    <xdr:row>30</xdr:row>
                    <xdr:rowOff>190500</xdr:rowOff>
                  </to>
                </anchor>
              </controlPr>
            </control>
          </mc:Choice>
        </mc:AlternateContent>
        <mc:AlternateContent xmlns:mc="http://schemas.openxmlformats.org/markup-compatibility/2006">
          <mc:Choice Requires="x14">
            <control shapeId="1273" r:id="rId100" name="Group Box 249">
              <controlPr defaultSize="0" autoFill="0" autoPict="0">
                <anchor moveWithCells="1">
                  <from>
                    <xdr:col>5</xdr:col>
                    <xdr:colOff>9525</xdr:colOff>
                    <xdr:row>30</xdr:row>
                    <xdr:rowOff>19050</xdr:rowOff>
                  </from>
                  <to>
                    <xdr:col>6</xdr:col>
                    <xdr:colOff>371475</xdr:colOff>
                    <xdr:row>30</xdr:row>
                    <xdr:rowOff>180975</xdr:rowOff>
                  </to>
                </anchor>
              </controlPr>
            </control>
          </mc:Choice>
        </mc:AlternateContent>
        <mc:AlternateContent xmlns:mc="http://schemas.openxmlformats.org/markup-compatibility/2006">
          <mc:Choice Requires="x14">
            <control shapeId="1274" r:id="rId101" name="Group Box 250">
              <controlPr defaultSize="0" autoFill="0" autoPict="0">
                <anchor moveWithCells="1">
                  <from>
                    <xdr:col>5</xdr:col>
                    <xdr:colOff>9525</xdr:colOff>
                    <xdr:row>30</xdr:row>
                    <xdr:rowOff>19050</xdr:rowOff>
                  </from>
                  <to>
                    <xdr:col>6</xdr:col>
                    <xdr:colOff>371475</xdr:colOff>
                    <xdr:row>30</xdr:row>
                    <xdr:rowOff>190500</xdr:rowOff>
                  </to>
                </anchor>
              </controlPr>
            </control>
          </mc:Choice>
        </mc:AlternateContent>
        <mc:AlternateContent xmlns:mc="http://schemas.openxmlformats.org/markup-compatibility/2006">
          <mc:Choice Requires="x14">
            <control shapeId="1275" r:id="rId102" name="Group Box 251">
              <controlPr defaultSize="0" autoFill="0" autoPict="0">
                <anchor moveWithCells="1">
                  <from>
                    <xdr:col>5</xdr:col>
                    <xdr:colOff>9525</xdr:colOff>
                    <xdr:row>30</xdr:row>
                    <xdr:rowOff>19050</xdr:rowOff>
                  </from>
                  <to>
                    <xdr:col>6</xdr:col>
                    <xdr:colOff>1123950</xdr:colOff>
                    <xdr:row>30</xdr:row>
                    <xdr:rowOff>171450</xdr:rowOff>
                  </to>
                </anchor>
              </controlPr>
            </control>
          </mc:Choice>
        </mc:AlternateContent>
        <mc:AlternateContent xmlns:mc="http://schemas.openxmlformats.org/markup-compatibility/2006">
          <mc:Choice Requires="x14">
            <control shapeId="1276" r:id="rId103" name="Group Box 252">
              <controlPr defaultSize="0" autoFill="0" autoPict="0">
                <anchor moveWithCells="1">
                  <from>
                    <xdr:col>5</xdr:col>
                    <xdr:colOff>9525</xdr:colOff>
                    <xdr:row>30</xdr:row>
                    <xdr:rowOff>19050</xdr:rowOff>
                  </from>
                  <to>
                    <xdr:col>6</xdr:col>
                    <xdr:colOff>1123950</xdr:colOff>
                    <xdr:row>30</xdr:row>
                    <xdr:rowOff>180975</xdr:rowOff>
                  </to>
                </anchor>
              </controlPr>
            </control>
          </mc:Choice>
        </mc:AlternateContent>
        <mc:AlternateContent xmlns:mc="http://schemas.openxmlformats.org/markup-compatibility/2006">
          <mc:Choice Requires="x14">
            <control shapeId="1277" r:id="rId104" name="Group Box 253">
              <controlPr defaultSize="0" autoFill="0" autoPict="0">
                <anchor moveWithCells="1">
                  <from>
                    <xdr:col>5</xdr:col>
                    <xdr:colOff>9525</xdr:colOff>
                    <xdr:row>30</xdr:row>
                    <xdr:rowOff>19050</xdr:rowOff>
                  </from>
                  <to>
                    <xdr:col>6</xdr:col>
                    <xdr:colOff>1123950</xdr:colOff>
                    <xdr:row>30</xdr:row>
                    <xdr:rowOff>171450</xdr:rowOff>
                  </to>
                </anchor>
              </controlPr>
            </control>
          </mc:Choice>
        </mc:AlternateContent>
        <mc:AlternateContent xmlns:mc="http://schemas.openxmlformats.org/markup-compatibility/2006">
          <mc:Choice Requires="x14">
            <control shapeId="1278" r:id="rId105" name="Check Box 254">
              <controlPr defaultSize="0" autoFill="0" autoLine="0" autoPict="0">
                <anchor moveWithCells="1">
                  <from>
                    <xdr:col>5</xdr:col>
                    <xdr:colOff>257175</xdr:colOff>
                    <xdr:row>30</xdr:row>
                    <xdr:rowOff>76200</xdr:rowOff>
                  </from>
                  <to>
                    <xdr:col>5</xdr:col>
                    <xdr:colOff>647700</xdr:colOff>
                    <xdr:row>30</xdr:row>
                    <xdr:rowOff>352425</xdr:rowOff>
                  </to>
                </anchor>
              </controlPr>
            </control>
          </mc:Choice>
        </mc:AlternateContent>
        <mc:AlternateContent xmlns:mc="http://schemas.openxmlformats.org/markup-compatibility/2006">
          <mc:Choice Requires="x14">
            <control shapeId="1279" r:id="rId106" name="Group Box 255">
              <controlPr defaultSize="0" autoFill="0" autoPict="0">
                <anchor moveWithCells="1">
                  <from>
                    <xdr:col>5</xdr:col>
                    <xdr:colOff>9525</xdr:colOff>
                    <xdr:row>31</xdr:row>
                    <xdr:rowOff>19050</xdr:rowOff>
                  </from>
                  <to>
                    <xdr:col>6</xdr:col>
                    <xdr:colOff>371475</xdr:colOff>
                    <xdr:row>31</xdr:row>
                    <xdr:rowOff>180975</xdr:rowOff>
                  </to>
                </anchor>
              </controlPr>
            </control>
          </mc:Choice>
        </mc:AlternateContent>
        <mc:AlternateContent xmlns:mc="http://schemas.openxmlformats.org/markup-compatibility/2006">
          <mc:Choice Requires="x14">
            <control shapeId="1280" r:id="rId107" name="Group Box 256">
              <controlPr defaultSize="0" autoFill="0" autoPict="0">
                <anchor moveWithCells="1">
                  <from>
                    <xdr:col>5</xdr:col>
                    <xdr:colOff>9525</xdr:colOff>
                    <xdr:row>32</xdr:row>
                    <xdr:rowOff>19050</xdr:rowOff>
                  </from>
                  <to>
                    <xdr:col>6</xdr:col>
                    <xdr:colOff>371475</xdr:colOff>
                    <xdr:row>32</xdr:row>
                    <xdr:rowOff>180975</xdr:rowOff>
                  </to>
                </anchor>
              </controlPr>
            </control>
          </mc:Choice>
        </mc:AlternateContent>
        <mc:AlternateContent xmlns:mc="http://schemas.openxmlformats.org/markup-compatibility/2006">
          <mc:Choice Requires="x14">
            <control shapeId="1281" r:id="rId108" name="Group Box 257">
              <controlPr defaultSize="0" autoFill="0" autoPict="0">
                <anchor moveWithCells="1">
                  <from>
                    <xdr:col>5</xdr:col>
                    <xdr:colOff>9525</xdr:colOff>
                    <xdr:row>31</xdr:row>
                    <xdr:rowOff>19050</xdr:rowOff>
                  </from>
                  <to>
                    <xdr:col>6</xdr:col>
                    <xdr:colOff>371475</xdr:colOff>
                    <xdr:row>31</xdr:row>
                    <xdr:rowOff>190500</xdr:rowOff>
                  </to>
                </anchor>
              </controlPr>
            </control>
          </mc:Choice>
        </mc:AlternateContent>
        <mc:AlternateContent xmlns:mc="http://schemas.openxmlformats.org/markup-compatibility/2006">
          <mc:Choice Requires="x14">
            <control shapeId="1282" r:id="rId109" name="Group Box 258">
              <controlPr defaultSize="0" autoFill="0" autoPict="0">
                <anchor moveWithCells="1">
                  <from>
                    <xdr:col>5</xdr:col>
                    <xdr:colOff>9525</xdr:colOff>
                    <xdr:row>31</xdr:row>
                    <xdr:rowOff>19050</xdr:rowOff>
                  </from>
                  <to>
                    <xdr:col>6</xdr:col>
                    <xdr:colOff>371475</xdr:colOff>
                    <xdr:row>31</xdr:row>
                    <xdr:rowOff>180975</xdr:rowOff>
                  </to>
                </anchor>
              </controlPr>
            </control>
          </mc:Choice>
        </mc:AlternateContent>
        <mc:AlternateContent xmlns:mc="http://schemas.openxmlformats.org/markup-compatibility/2006">
          <mc:Choice Requires="x14">
            <control shapeId="1283" r:id="rId110" name="Group Box 259">
              <controlPr defaultSize="0" autoFill="0" autoPict="0">
                <anchor moveWithCells="1">
                  <from>
                    <xdr:col>5</xdr:col>
                    <xdr:colOff>9525</xdr:colOff>
                    <xdr:row>31</xdr:row>
                    <xdr:rowOff>19050</xdr:rowOff>
                  </from>
                  <to>
                    <xdr:col>6</xdr:col>
                    <xdr:colOff>371475</xdr:colOff>
                    <xdr:row>31</xdr:row>
                    <xdr:rowOff>190500</xdr:rowOff>
                  </to>
                </anchor>
              </controlPr>
            </control>
          </mc:Choice>
        </mc:AlternateContent>
        <mc:AlternateContent xmlns:mc="http://schemas.openxmlformats.org/markup-compatibility/2006">
          <mc:Choice Requires="x14">
            <control shapeId="1284" r:id="rId111" name="Group Box 260">
              <controlPr defaultSize="0" autoFill="0" autoPict="0">
                <anchor moveWithCells="1">
                  <from>
                    <xdr:col>5</xdr:col>
                    <xdr:colOff>9525</xdr:colOff>
                    <xdr:row>31</xdr:row>
                    <xdr:rowOff>19050</xdr:rowOff>
                  </from>
                  <to>
                    <xdr:col>6</xdr:col>
                    <xdr:colOff>1123950</xdr:colOff>
                    <xdr:row>31</xdr:row>
                    <xdr:rowOff>171450</xdr:rowOff>
                  </to>
                </anchor>
              </controlPr>
            </control>
          </mc:Choice>
        </mc:AlternateContent>
        <mc:AlternateContent xmlns:mc="http://schemas.openxmlformats.org/markup-compatibility/2006">
          <mc:Choice Requires="x14">
            <control shapeId="1285" r:id="rId112" name="Group Box 261">
              <controlPr defaultSize="0" autoFill="0" autoPict="0">
                <anchor moveWithCells="1">
                  <from>
                    <xdr:col>5</xdr:col>
                    <xdr:colOff>9525</xdr:colOff>
                    <xdr:row>31</xdr:row>
                    <xdr:rowOff>19050</xdr:rowOff>
                  </from>
                  <to>
                    <xdr:col>6</xdr:col>
                    <xdr:colOff>1123950</xdr:colOff>
                    <xdr:row>31</xdr:row>
                    <xdr:rowOff>180975</xdr:rowOff>
                  </to>
                </anchor>
              </controlPr>
            </control>
          </mc:Choice>
        </mc:AlternateContent>
        <mc:AlternateContent xmlns:mc="http://schemas.openxmlformats.org/markup-compatibility/2006">
          <mc:Choice Requires="x14">
            <control shapeId="1286" r:id="rId113" name="Group Box 262">
              <controlPr defaultSize="0" autoFill="0" autoPict="0">
                <anchor moveWithCells="1">
                  <from>
                    <xdr:col>5</xdr:col>
                    <xdr:colOff>9525</xdr:colOff>
                    <xdr:row>31</xdr:row>
                    <xdr:rowOff>19050</xdr:rowOff>
                  </from>
                  <to>
                    <xdr:col>6</xdr:col>
                    <xdr:colOff>1123950</xdr:colOff>
                    <xdr:row>31</xdr:row>
                    <xdr:rowOff>171450</xdr:rowOff>
                  </to>
                </anchor>
              </controlPr>
            </control>
          </mc:Choice>
        </mc:AlternateContent>
        <mc:AlternateContent xmlns:mc="http://schemas.openxmlformats.org/markup-compatibility/2006">
          <mc:Choice Requires="x14">
            <control shapeId="1287" r:id="rId114" name="Check Box 263">
              <controlPr defaultSize="0" autoFill="0" autoLine="0" autoPict="0">
                <anchor moveWithCells="1">
                  <from>
                    <xdr:col>5</xdr:col>
                    <xdr:colOff>257175</xdr:colOff>
                    <xdr:row>31</xdr:row>
                    <xdr:rowOff>76200</xdr:rowOff>
                  </from>
                  <to>
                    <xdr:col>5</xdr:col>
                    <xdr:colOff>647700</xdr:colOff>
                    <xdr:row>31</xdr:row>
                    <xdr:rowOff>352425</xdr:rowOff>
                  </to>
                </anchor>
              </controlPr>
            </control>
          </mc:Choice>
        </mc:AlternateContent>
        <mc:AlternateContent xmlns:mc="http://schemas.openxmlformats.org/markup-compatibility/2006">
          <mc:Choice Requires="x14">
            <control shapeId="1288" r:id="rId115" name="Group Box 264">
              <controlPr defaultSize="0" autoFill="0" autoPict="0">
                <anchor moveWithCells="1">
                  <from>
                    <xdr:col>5</xdr:col>
                    <xdr:colOff>9525</xdr:colOff>
                    <xdr:row>32</xdr:row>
                    <xdr:rowOff>19050</xdr:rowOff>
                  </from>
                  <to>
                    <xdr:col>6</xdr:col>
                    <xdr:colOff>371475</xdr:colOff>
                    <xdr:row>32</xdr:row>
                    <xdr:rowOff>180975</xdr:rowOff>
                  </to>
                </anchor>
              </controlPr>
            </control>
          </mc:Choice>
        </mc:AlternateContent>
        <mc:AlternateContent xmlns:mc="http://schemas.openxmlformats.org/markup-compatibility/2006">
          <mc:Choice Requires="x14">
            <control shapeId="1289" r:id="rId116" name="Group Box 265">
              <controlPr defaultSize="0" autoFill="0" autoPict="0">
                <anchor moveWithCells="1">
                  <from>
                    <xdr:col>5</xdr:col>
                    <xdr:colOff>9525</xdr:colOff>
                    <xdr:row>32</xdr:row>
                    <xdr:rowOff>19050</xdr:rowOff>
                  </from>
                  <to>
                    <xdr:col>6</xdr:col>
                    <xdr:colOff>371475</xdr:colOff>
                    <xdr:row>32</xdr:row>
                    <xdr:rowOff>190500</xdr:rowOff>
                  </to>
                </anchor>
              </controlPr>
            </control>
          </mc:Choice>
        </mc:AlternateContent>
        <mc:AlternateContent xmlns:mc="http://schemas.openxmlformats.org/markup-compatibility/2006">
          <mc:Choice Requires="x14">
            <control shapeId="1290" r:id="rId117" name="Group Box 266">
              <controlPr defaultSize="0" autoFill="0" autoPict="0">
                <anchor moveWithCells="1">
                  <from>
                    <xdr:col>5</xdr:col>
                    <xdr:colOff>9525</xdr:colOff>
                    <xdr:row>32</xdr:row>
                    <xdr:rowOff>19050</xdr:rowOff>
                  </from>
                  <to>
                    <xdr:col>6</xdr:col>
                    <xdr:colOff>371475</xdr:colOff>
                    <xdr:row>32</xdr:row>
                    <xdr:rowOff>180975</xdr:rowOff>
                  </to>
                </anchor>
              </controlPr>
            </control>
          </mc:Choice>
        </mc:AlternateContent>
        <mc:AlternateContent xmlns:mc="http://schemas.openxmlformats.org/markup-compatibility/2006">
          <mc:Choice Requires="x14">
            <control shapeId="1291" r:id="rId118" name="Group Box 267">
              <controlPr defaultSize="0" autoFill="0" autoPict="0">
                <anchor moveWithCells="1">
                  <from>
                    <xdr:col>5</xdr:col>
                    <xdr:colOff>9525</xdr:colOff>
                    <xdr:row>32</xdr:row>
                    <xdr:rowOff>19050</xdr:rowOff>
                  </from>
                  <to>
                    <xdr:col>6</xdr:col>
                    <xdr:colOff>371475</xdr:colOff>
                    <xdr:row>32</xdr:row>
                    <xdr:rowOff>190500</xdr:rowOff>
                  </to>
                </anchor>
              </controlPr>
            </control>
          </mc:Choice>
        </mc:AlternateContent>
        <mc:AlternateContent xmlns:mc="http://schemas.openxmlformats.org/markup-compatibility/2006">
          <mc:Choice Requires="x14">
            <control shapeId="1292" r:id="rId119" name="Group Box 268">
              <controlPr defaultSize="0" autoFill="0" autoPict="0">
                <anchor moveWithCells="1">
                  <from>
                    <xdr:col>5</xdr:col>
                    <xdr:colOff>9525</xdr:colOff>
                    <xdr:row>32</xdr:row>
                    <xdr:rowOff>19050</xdr:rowOff>
                  </from>
                  <to>
                    <xdr:col>6</xdr:col>
                    <xdr:colOff>1123950</xdr:colOff>
                    <xdr:row>32</xdr:row>
                    <xdr:rowOff>171450</xdr:rowOff>
                  </to>
                </anchor>
              </controlPr>
            </control>
          </mc:Choice>
        </mc:AlternateContent>
        <mc:AlternateContent xmlns:mc="http://schemas.openxmlformats.org/markup-compatibility/2006">
          <mc:Choice Requires="x14">
            <control shapeId="1293" r:id="rId120" name="Group Box 269">
              <controlPr defaultSize="0" autoFill="0" autoPict="0">
                <anchor moveWithCells="1">
                  <from>
                    <xdr:col>5</xdr:col>
                    <xdr:colOff>9525</xdr:colOff>
                    <xdr:row>32</xdr:row>
                    <xdr:rowOff>19050</xdr:rowOff>
                  </from>
                  <to>
                    <xdr:col>6</xdr:col>
                    <xdr:colOff>1123950</xdr:colOff>
                    <xdr:row>32</xdr:row>
                    <xdr:rowOff>180975</xdr:rowOff>
                  </to>
                </anchor>
              </controlPr>
            </control>
          </mc:Choice>
        </mc:AlternateContent>
        <mc:AlternateContent xmlns:mc="http://schemas.openxmlformats.org/markup-compatibility/2006">
          <mc:Choice Requires="x14">
            <control shapeId="1294" r:id="rId121" name="Group Box 270">
              <controlPr defaultSize="0" autoFill="0" autoPict="0">
                <anchor moveWithCells="1">
                  <from>
                    <xdr:col>5</xdr:col>
                    <xdr:colOff>9525</xdr:colOff>
                    <xdr:row>32</xdr:row>
                    <xdr:rowOff>19050</xdr:rowOff>
                  </from>
                  <to>
                    <xdr:col>6</xdr:col>
                    <xdr:colOff>1123950</xdr:colOff>
                    <xdr:row>32</xdr:row>
                    <xdr:rowOff>171450</xdr:rowOff>
                  </to>
                </anchor>
              </controlPr>
            </control>
          </mc:Choice>
        </mc:AlternateContent>
        <mc:AlternateContent xmlns:mc="http://schemas.openxmlformats.org/markup-compatibility/2006">
          <mc:Choice Requires="x14">
            <control shapeId="1295" r:id="rId122" name="Check Box 271">
              <controlPr defaultSize="0" autoFill="0" autoLine="0" autoPict="0">
                <anchor moveWithCells="1">
                  <from>
                    <xdr:col>5</xdr:col>
                    <xdr:colOff>257175</xdr:colOff>
                    <xdr:row>32</xdr:row>
                    <xdr:rowOff>76200</xdr:rowOff>
                  </from>
                  <to>
                    <xdr:col>5</xdr:col>
                    <xdr:colOff>647700</xdr:colOff>
                    <xdr:row>32</xdr:row>
                    <xdr:rowOff>352425</xdr:rowOff>
                  </to>
                </anchor>
              </controlPr>
            </control>
          </mc:Choice>
        </mc:AlternateContent>
        <mc:AlternateContent xmlns:mc="http://schemas.openxmlformats.org/markup-compatibility/2006">
          <mc:Choice Requires="x14">
            <control shapeId="1296" r:id="rId123" name="Group Box 272">
              <controlPr defaultSize="0" autoFill="0" autoPict="0">
                <anchor moveWithCells="1">
                  <from>
                    <xdr:col>5</xdr:col>
                    <xdr:colOff>9525</xdr:colOff>
                    <xdr:row>33</xdr:row>
                    <xdr:rowOff>19050</xdr:rowOff>
                  </from>
                  <to>
                    <xdr:col>6</xdr:col>
                    <xdr:colOff>371475</xdr:colOff>
                    <xdr:row>33</xdr:row>
                    <xdr:rowOff>180975</xdr:rowOff>
                  </to>
                </anchor>
              </controlPr>
            </control>
          </mc:Choice>
        </mc:AlternateContent>
        <mc:AlternateContent xmlns:mc="http://schemas.openxmlformats.org/markup-compatibility/2006">
          <mc:Choice Requires="x14">
            <control shapeId="1297" r:id="rId124" name="Group Box 273">
              <controlPr defaultSize="0" autoFill="0" autoPict="0">
                <anchor moveWithCells="1">
                  <from>
                    <xdr:col>5</xdr:col>
                    <xdr:colOff>9525</xdr:colOff>
                    <xdr:row>34</xdr:row>
                    <xdr:rowOff>19050</xdr:rowOff>
                  </from>
                  <to>
                    <xdr:col>6</xdr:col>
                    <xdr:colOff>371475</xdr:colOff>
                    <xdr:row>34</xdr:row>
                    <xdr:rowOff>180975</xdr:rowOff>
                  </to>
                </anchor>
              </controlPr>
            </control>
          </mc:Choice>
        </mc:AlternateContent>
        <mc:AlternateContent xmlns:mc="http://schemas.openxmlformats.org/markup-compatibility/2006">
          <mc:Choice Requires="x14">
            <control shapeId="1298" r:id="rId125" name="Group Box 274">
              <controlPr defaultSize="0" autoFill="0" autoPict="0">
                <anchor moveWithCells="1">
                  <from>
                    <xdr:col>5</xdr:col>
                    <xdr:colOff>9525</xdr:colOff>
                    <xdr:row>33</xdr:row>
                    <xdr:rowOff>19050</xdr:rowOff>
                  </from>
                  <to>
                    <xdr:col>6</xdr:col>
                    <xdr:colOff>371475</xdr:colOff>
                    <xdr:row>33</xdr:row>
                    <xdr:rowOff>190500</xdr:rowOff>
                  </to>
                </anchor>
              </controlPr>
            </control>
          </mc:Choice>
        </mc:AlternateContent>
        <mc:AlternateContent xmlns:mc="http://schemas.openxmlformats.org/markup-compatibility/2006">
          <mc:Choice Requires="x14">
            <control shapeId="1299" r:id="rId126" name="Group Box 275">
              <controlPr defaultSize="0" autoFill="0" autoPict="0">
                <anchor moveWithCells="1">
                  <from>
                    <xdr:col>5</xdr:col>
                    <xdr:colOff>9525</xdr:colOff>
                    <xdr:row>33</xdr:row>
                    <xdr:rowOff>19050</xdr:rowOff>
                  </from>
                  <to>
                    <xdr:col>6</xdr:col>
                    <xdr:colOff>371475</xdr:colOff>
                    <xdr:row>33</xdr:row>
                    <xdr:rowOff>180975</xdr:rowOff>
                  </to>
                </anchor>
              </controlPr>
            </control>
          </mc:Choice>
        </mc:AlternateContent>
        <mc:AlternateContent xmlns:mc="http://schemas.openxmlformats.org/markup-compatibility/2006">
          <mc:Choice Requires="x14">
            <control shapeId="1300" r:id="rId127" name="Group Box 276">
              <controlPr defaultSize="0" autoFill="0" autoPict="0">
                <anchor moveWithCells="1">
                  <from>
                    <xdr:col>5</xdr:col>
                    <xdr:colOff>9525</xdr:colOff>
                    <xdr:row>33</xdr:row>
                    <xdr:rowOff>19050</xdr:rowOff>
                  </from>
                  <to>
                    <xdr:col>6</xdr:col>
                    <xdr:colOff>371475</xdr:colOff>
                    <xdr:row>33</xdr:row>
                    <xdr:rowOff>190500</xdr:rowOff>
                  </to>
                </anchor>
              </controlPr>
            </control>
          </mc:Choice>
        </mc:AlternateContent>
        <mc:AlternateContent xmlns:mc="http://schemas.openxmlformats.org/markup-compatibility/2006">
          <mc:Choice Requires="x14">
            <control shapeId="1301" r:id="rId128" name="Group Box 277">
              <controlPr defaultSize="0" autoFill="0" autoPict="0">
                <anchor moveWithCells="1">
                  <from>
                    <xdr:col>5</xdr:col>
                    <xdr:colOff>9525</xdr:colOff>
                    <xdr:row>33</xdr:row>
                    <xdr:rowOff>19050</xdr:rowOff>
                  </from>
                  <to>
                    <xdr:col>6</xdr:col>
                    <xdr:colOff>1123950</xdr:colOff>
                    <xdr:row>33</xdr:row>
                    <xdr:rowOff>171450</xdr:rowOff>
                  </to>
                </anchor>
              </controlPr>
            </control>
          </mc:Choice>
        </mc:AlternateContent>
        <mc:AlternateContent xmlns:mc="http://schemas.openxmlformats.org/markup-compatibility/2006">
          <mc:Choice Requires="x14">
            <control shapeId="1302" r:id="rId129" name="Group Box 278">
              <controlPr defaultSize="0" autoFill="0" autoPict="0">
                <anchor moveWithCells="1">
                  <from>
                    <xdr:col>5</xdr:col>
                    <xdr:colOff>9525</xdr:colOff>
                    <xdr:row>33</xdr:row>
                    <xdr:rowOff>19050</xdr:rowOff>
                  </from>
                  <to>
                    <xdr:col>6</xdr:col>
                    <xdr:colOff>1123950</xdr:colOff>
                    <xdr:row>33</xdr:row>
                    <xdr:rowOff>180975</xdr:rowOff>
                  </to>
                </anchor>
              </controlPr>
            </control>
          </mc:Choice>
        </mc:AlternateContent>
        <mc:AlternateContent xmlns:mc="http://schemas.openxmlformats.org/markup-compatibility/2006">
          <mc:Choice Requires="x14">
            <control shapeId="1303" r:id="rId130" name="Group Box 279">
              <controlPr defaultSize="0" autoFill="0" autoPict="0">
                <anchor moveWithCells="1">
                  <from>
                    <xdr:col>5</xdr:col>
                    <xdr:colOff>9525</xdr:colOff>
                    <xdr:row>33</xdr:row>
                    <xdr:rowOff>19050</xdr:rowOff>
                  </from>
                  <to>
                    <xdr:col>6</xdr:col>
                    <xdr:colOff>1123950</xdr:colOff>
                    <xdr:row>33</xdr:row>
                    <xdr:rowOff>171450</xdr:rowOff>
                  </to>
                </anchor>
              </controlPr>
            </control>
          </mc:Choice>
        </mc:AlternateContent>
        <mc:AlternateContent xmlns:mc="http://schemas.openxmlformats.org/markup-compatibility/2006">
          <mc:Choice Requires="x14">
            <control shapeId="1304" r:id="rId131" name="Check Box 280">
              <controlPr defaultSize="0" autoFill="0" autoLine="0" autoPict="0">
                <anchor moveWithCells="1">
                  <from>
                    <xdr:col>5</xdr:col>
                    <xdr:colOff>257175</xdr:colOff>
                    <xdr:row>33</xdr:row>
                    <xdr:rowOff>76200</xdr:rowOff>
                  </from>
                  <to>
                    <xdr:col>5</xdr:col>
                    <xdr:colOff>647700</xdr:colOff>
                    <xdr:row>33</xdr:row>
                    <xdr:rowOff>352425</xdr:rowOff>
                  </to>
                </anchor>
              </controlPr>
            </control>
          </mc:Choice>
        </mc:AlternateContent>
        <mc:AlternateContent xmlns:mc="http://schemas.openxmlformats.org/markup-compatibility/2006">
          <mc:Choice Requires="x14">
            <control shapeId="1305" r:id="rId132" name="Group Box 281">
              <controlPr defaultSize="0" autoFill="0" autoPict="0">
                <anchor moveWithCells="1">
                  <from>
                    <xdr:col>5</xdr:col>
                    <xdr:colOff>9525</xdr:colOff>
                    <xdr:row>34</xdr:row>
                    <xdr:rowOff>19050</xdr:rowOff>
                  </from>
                  <to>
                    <xdr:col>6</xdr:col>
                    <xdr:colOff>371475</xdr:colOff>
                    <xdr:row>34</xdr:row>
                    <xdr:rowOff>180975</xdr:rowOff>
                  </to>
                </anchor>
              </controlPr>
            </control>
          </mc:Choice>
        </mc:AlternateContent>
        <mc:AlternateContent xmlns:mc="http://schemas.openxmlformats.org/markup-compatibility/2006">
          <mc:Choice Requires="x14">
            <control shapeId="1306" r:id="rId133" name="Group Box 282">
              <controlPr defaultSize="0" autoFill="0" autoPict="0">
                <anchor moveWithCells="1">
                  <from>
                    <xdr:col>5</xdr:col>
                    <xdr:colOff>9525</xdr:colOff>
                    <xdr:row>34</xdr:row>
                    <xdr:rowOff>19050</xdr:rowOff>
                  </from>
                  <to>
                    <xdr:col>6</xdr:col>
                    <xdr:colOff>371475</xdr:colOff>
                    <xdr:row>34</xdr:row>
                    <xdr:rowOff>190500</xdr:rowOff>
                  </to>
                </anchor>
              </controlPr>
            </control>
          </mc:Choice>
        </mc:AlternateContent>
        <mc:AlternateContent xmlns:mc="http://schemas.openxmlformats.org/markup-compatibility/2006">
          <mc:Choice Requires="x14">
            <control shapeId="1307" r:id="rId134" name="Group Box 283">
              <controlPr defaultSize="0" autoFill="0" autoPict="0">
                <anchor moveWithCells="1">
                  <from>
                    <xdr:col>5</xdr:col>
                    <xdr:colOff>9525</xdr:colOff>
                    <xdr:row>34</xdr:row>
                    <xdr:rowOff>19050</xdr:rowOff>
                  </from>
                  <to>
                    <xdr:col>6</xdr:col>
                    <xdr:colOff>371475</xdr:colOff>
                    <xdr:row>34</xdr:row>
                    <xdr:rowOff>180975</xdr:rowOff>
                  </to>
                </anchor>
              </controlPr>
            </control>
          </mc:Choice>
        </mc:AlternateContent>
        <mc:AlternateContent xmlns:mc="http://schemas.openxmlformats.org/markup-compatibility/2006">
          <mc:Choice Requires="x14">
            <control shapeId="1308" r:id="rId135" name="Group Box 284">
              <controlPr defaultSize="0" autoFill="0" autoPict="0">
                <anchor moveWithCells="1">
                  <from>
                    <xdr:col>5</xdr:col>
                    <xdr:colOff>9525</xdr:colOff>
                    <xdr:row>34</xdr:row>
                    <xdr:rowOff>19050</xdr:rowOff>
                  </from>
                  <to>
                    <xdr:col>6</xdr:col>
                    <xdr:colOff>371475</xdr:colOff>
                    <xdr:row>34</xdr:row>
                    <xdr:rowOff>190500</xdr:rowOff>
                  </to>
                </anchor>
              </controlPr>
            </control>
          </mc:Choice>
        </mc:AlternateContent>
        <mc:AlternateContent xmlns:mc="http://schemas.openxmlformats.org/markup-compatibility/2006">
          <mc:Choice Requires="x14">
            <control shapeId="1309" r:id="rId136" name="Group Box 285">
              <controlPr defaultSize="0" autoFill="0" autoPict="0">
                <anchor moveWithCells="1">
                  <from>
                    <xdr:col>5</xdr:col>
                    <xdr:colOff>9525</xdr:colOff>
                    <xdr:row>34</xdr:row>
                    <xdr:rowOff>19050</xdr:rowOff>
                  </from>
                  <to>
                    <xdr:col>6</xdr:col>
                    <xdr:colOff>1123950</xdr:colOff>
                    <xdr:row>34</xdr:row>
                    <xdr:rowOff>171450</xdr:rowOff>
                  </to>
                </anchor>
              </controlPr>
            </control>
          </mc:Choice>
        </mc:AlternateContent>
        <mc:AlternateContent xmlns:mc="http://schemas.openxmlformats.org/markup-compatibility/2006">
          <mc:Choice Requires="x14">
            <control shapeId="1310" r:id="rId137" name="Group Box 286">
              <controlPr defaultSize="0" autoFill="0" autoPict="0">
                <anchor moveWithCells="1">
                  <from>
                    <xdr:col>5</xdr:col>
                    <xdr:colOff>9525</xdr:colOff>
                    <xdr:row>34</xdr:row>
                    <xdr:rowOff>19050</xdr:rowOff>
                  </from>
                  <to>
                    <xdr:col>6</xdr:col>
                    <xdr:colOff>1123950</xdr:colOff>
                    <xdr:row>34</xdr:row>
                    <xdr:rowOff>180975</xdr:rowOff>
                  </to>
                </anchor>
              </controlPr>
            </control>
          </mc:Choice>
        </mc:AlternateContent>
        <mc:AlternateContent xmlns:mc="http://schemas.openxmlformats.org/markup-compatibility/2006">
          <mc:Choice Requires="x14">
            <control shapeId="1311" r:id="rId138" name="Group Box 287">
              <controlPr defaultSize="0" autoFill="0" autoPict="0">
                <anchor moveWithCells="1">
                  <from>
                    <xdr:col>5</xdr:col>
                    <xdr:colOff>9525</xdr:colOff>
                    <xdr:row>34</xdr:row>
                    <xdr:rowOff>19050</xdr:rowOff>
                  </from>
                  <to>
                    <xdr:col>6</xdr:col>
                    <xdr:colOff>1123950</xdr:colOff>
                    <xdr:row>34</xdr:row>
                    <xdr:rowOff>171450</xdr:rowOff>
                  </to>
                </anchor>
              </controlPr>
            </control>
          </mc:Choice>
        </mc:AlternateContent>
        <mc:AlternateContent xmlns:mc="http://schemas.openxmlformats.org/markup-compatibility/2006">
          <mc:Choice Requires="x14">
            <control shapeId="1312" r:id="rId139" name="Check Box 288">
              <controlPr defaultSize="0" autoFill="0" autoLine="0" autoPict="0">
                <anchor moveWithCells="1">
                  <from>
                    <xdr:col>5</xdr:col>
                    <xdr:colOff>257175</xdr:colOff>
                    <xdr:row>34</xdr:row>
                    <xdr:rowOff>76200</xdr:rowOff>
                  </from>
                  <to>
                    <xdr:col>5</xdr:col>
                    <xdr:colOff>647700</xdr:colOff>
                    <xdr:row>34</xdr:row>
                    <xdr:rowOff>352425</xdr:rowOff>
                  </to>
                </anchor>
              </controlPr>
            </control>
          </mc:Choice>
        </mc:AlternateContent>
        <mc:AlternateContent xmlns:mc="http://schemas.openxmlformats.org/markup-compatibility/2006">
          <mc:Choice Requires="x14">
            <control shapeId="1313" r:id="rId140" name="Group Box 289">
              <controlPr defaultSize="0" autoFill="0" autoPict="0">
                <anchor moveWithCells="1">
                  <from>
                    <xdr:col>5</xdr:col>
                    <xdr:colOff>9525</xdr:colOff>
                    <xdr:row>35</xdr:row>
                    <xdr:rowOff>0</xdr:rowOff>
                  </from>
                  <to>
                    <xdr:col>6</xdr:col>
                    <xdr:colOff>371475</xdr:colOff>
                    <xdr:row>35</xdr:row>
                    <xdr:rowOff>171450</xdr:rowOff>
                  </to>
                </anchor>
              </controlPr>
            </control>
          </mc:Choice>
        </mc:AlternateContent>
        <mc:AlternateContent xmlns:mc="http://schemas.openxmlformats.org/markup-compatibility/2006">
          <mc:Choice Requires="x14">
            <control shapeId="1314" r:id="rId141" name="Group Box 290">
              <controlPr defaultSize="0" autoFill="0" autoPict="0">
                <anchor moveWithCells="1">
                  <from>
                    <xdr:col>5</xdr:col>
                    <xdr:colOff>9525</xdr:colOff>
                    <xdr:row>35</xdr:row>
                    <xdr:rowOff>19050</xdr:rowOff>
                  </from>
                  <to>
                    <xdr:col>6</xdr:col>
                    <xdr:colOff>371475</xdr:colOff>
                    <xdr:row>35</xdr:row>
                    <xdr:rowOff>180975</xdr:rowOff>
                  </to>
                </anchor>
              </controlPr>
            </control>
          </mc:Choice>
        </mc:AlternateContent>
        <mc:AlternateContent xmlns:mc="http://schemas.openxmlformats.org/markup-compatibility/2006">
          <mc:Choice Requires="x14">
            <control shapeId="1315" r:id="rId142" name="Group Box 291">
              <controlPr defaultSize="0" autoFill="0" autoPict="0">
                <anchor moveWithCells="1">
                  <from>
                    <xdr:col>5</xdr:col>
                    <xdr:colOff>9525</xdr:colOff>
                    <xdr:row>35</xdr:row>
                    <xdr:rowOff>19050</xdr:rowOff>
                  </from>
                  <to>
                    <xdr:col>6</xdr:col>
                    <xdr:colOff>371475</xdr:colOff>
                    <xdr:row>35</xdr:row>
                    <xdr:rowOff>180975</xdr:rowOff>
                  </to>
                </anchor>
              </controlPr>
            </control>
          </mc:Choice>
        </mc:AlternateContent>
        <mc:AlternateContent xmlns:mc="http://schemas.openxmlformats.org/markup-compatibility/2006">
          <mc:Choice Requires="x14">
            <control shapeId="1316" r:id="rId143" name="Group Box 292">
              <controlPr defaultSize="0" autoFill="0" autoPict="0">
                <anchor moveWithCells="1">
                  <from>
                    <xdr:col>5</xdr:col>
                    <xdr:colOff>9525</xdr:colOff>
                    <xdr:row>35</xdr:row>
                    <xdr:rowOff>19050</xdr:rowOff>
                  </from>
                  <to>
                    <xdr:col>6</xdr:col>
                    <xdr:colOff>371475</xdr:colOff>
                    <xdr:row>35</xdr:row>
                    <xdr:rowOff>180975</xdr:rowOff>
                  </to>
                </anchor>
              </controlPr>
            </control>
          </mc:Choice>
        </mc:AlternateContent>
        <mc:AlternateContent xmlns:mc="http://schemas.openxmlformats.org/markup-compatibility/2006">
          <mc:Choice Requires="x14">
            <control shapeId="1317" r:id="rId144" name="Group Box 293">
              <controlPr defaultSize="0" autoFill="0" autoPict="0">
                <anchor moveWithCells="1">
                  <from>
                    <xdr:col>5</xdr:col>
                    <xdr:colOff>9525</xdr:colOff>
                    <xdr:row>35</xdr:row>
                    <xdr:rowOff>19050</xdr:rowOff>
                  </from>
                  <to>
                    <xdr:col>6</xdr:col>
                    <xdr:colOff>371475</xdr:colOff>
                    <xdr:row>35</xdr:row>
                    <xdr:rowOff>190500</xdr:rowOff>
                  </to>
                </anchor>
              </controlPr>
            </control>
          </mc:Choice>
        </mc:AlternateContent>
        <mc:AlternateContent xmlns:mc="http://schemas.openxmlformats.org/markup-compatibility/2006">
          <mc:Choice Requires="x14">
            <control shapeId="1318" r:id="rId145" name="Group Box 294">
              <controlPr defaultSize="0" autoFill="0" autoPict="0">
                <anchor moveWithCells="1">
                  <from>
                    <xdr:col>5</xdr:col>
                    <xdr:colOff>9525</xdr:colOff>
                    <xdr:row>35</xdr:row>
                    <xdr:rowOff>19050</xdr:rowOff>
                  </from>
                  <to>
                    <xdr:col>6</xdr:col>
                    <xdr:colOff>371475</xdr:colOff>
                    <xdr:row>35</xdr:row>
                    <xdr:rowOff>180975</xdr:rowOff>
                  </to>
                </anchor>
              </controlPr>
            </control>
          </mc:Choice>
        </mc:AlternateContent>
        <mc:AlternateContent xmlns:mc="http://schemas.openxmlformats.org/markup-compatibility/2006">
          <mc:Choice Requires="x14">
            <control shapeId="1319" r:id="rId146" name="Group Box 295">
              <controlPr defaultSize="0" autoFill="0" autoPict="0">
                <anchor moveWithCells="1">
                  <from>
                    <xdr:col>5</xdr:col>
                    <xdr:colOff>9525</xdr:colOff>
                    <xdr:row>35</xdr:row>
                    <xdr:rowOff>19050</xdr:rowOff>
                  </from>
                  <to>
                    <xdr:col>6</xdr:col>
                    <xdr:colOff>371475</xdr:colOff>
                    <xdr:row>35</xdr:row>
                    <xdr:rowOff>190500</xdr:rowOff>
                  </to>
                </anchor>
              </controlPr>
            </control>
          </mc:Choice>
        </mc:AlternateContent>
        <mc:AlternateContent xmlns:mc="http://schemas.openxmlformats.org/markup-compatibility/2006">
          <mc:Choice Requires="x14">
            <control shapeId="1320" r:id="rId147" name="Group Box 296">
              <controlPr defaultSize="0" autoFill="0" autoPict="0">
                <anchor moveWithCells="1">
                  <from>
                    <xdr:col>5</xdr:col>
                    <xdr:colOff>9525</xdr:colOff>
                    <xdr:row>35</xdr:row>
                    <xdr:rowOff>19050</xdr:rowOff>
                  </from>
                  <to>
                    <xdr:col>6</xdr:col>
                    <xdr:colOff>1123950</xdr:colOff>
                    <xdr:row>35</xdr:row>
                    <xdr:rowOff>171450</xdr:rowOff>
                  </to>
                </anchor>
              </controlPr>
            </control>
          </mc:Choice>
        </mc:AlternateContent>
        <mc:AlternateContent xmlns:mc="http://schemas.openxmlformats.org/markup-compatibility/2006">
          <mc:Choice Requires="x14">
            <control shapeId="1321" r:id="rId148" name="Group Box 297">
              <controlPr defaultSize="0" autoFill="0" autoPict="0">
                <anchor moveWithCells="1">
                  <from>
                    <xdr:col>5</xdr:col>
                    <xdr:colOff>9525</xdr:colOff>
                    <xdr:row>35</xdr:row>
                    <xdr:rowOff>19050</xdr:rowOff>
                  </from>
                  <to>
                    <xdr:col>6</xdr:col>
                    <xdr:colOff>1123950</xdr:colOff>
                    <xdr:row>35</xdr:row>
                    <xdr:rowOff>180975</xdr:rowOff>
                  </to>
                </anchor>
              </controlPr>
            </control>
          </mc:Choice>
        </mc:AlternateContent>
        <mc:AlternateContent xmlns:mc="http://schemas.openxmlformats.org/markup-compatibility/2006">
          <mc:Choice Requires="x14">
            <control shapeId="1322" r:id="rId149" name="Group Box 298">
              <controlPr defaultSize="0" autoFill="0" autoPict="0">
                <anchor moveWithCells="1">
                  <from>
                    <xdr:col>5</xdr:col>
                    <xdr:colOff>9525</xdr:colOff>
                    <xdr:row>35</xdr:row>
                    <xdr:rowOff>19050</xdr:rowOff>
                  </from>
                  <to>
                    <xdr:col>6</xdr:col>
                    <xdr:colOff>1123950</xdr:colOff>
                    <xdr:row>35</xdr:row>
                    <xdr:rowOff>171450</xdr:rowOff>
                  </to>
                </anchor>
              </controlPr>
            </control>
          </mc:Choice>
        </mc:AlternateContent>
        <mc:AlternateContent xmlns:mc="http://schemas.openxmlformats.org/markup-compatibility/2006">
          <mc:Choice Requires="x14">
            <control shapeId="1323" r:id="rId150" name="Check Box 299">
              <controlPr defaultSize="0" autoFill="0" autoLine="0" autoPict="0">
                <anchor moveWithCells="1">
                  <from>
                    <xdr:col>5</xdr:col>
                    <xdr:colOff>257175</xdr:colOff>
                    <xdr:row>35</xdr:row>
                    <xdr:rowOff>76200</xdr:rowOff>
                  </from>
                  <to>
                    <xdr:col>5</xdr:col>
                    <xdr:colOff>647700</xdr:colOff>
                    <xdr:row>35</xdr:row>
                    <xdr:rowOff>352425</xdr:rowOff>
                  </to>
                </anchor>
              </controlPr>
            </control>
          </mc:Choice>
        </mc:AlternateContent>
        <mc:AlternateContent xmlns:mc="http://schemas.openxmlformats.org/markup-compatibility/2006">
          <mc:Choice Requires="x14">
            <control shapeId="1324" r:id="rId151" name="Group Box 300">
              <controlPr defaultSize="0" autoFill="0" autoPict="0">
                <anchor moveWithCells="1">
                  <from>
                    <xdr:col>5</xdr:col>
                    <xdr:colOff>9525</xdr:colOff>
                    <xdr:row>36</xdr:row>
                    <xdr:rowOff>19050</xdr:rowOff>
                  </from>
                  <to>
                    <xdr:col>6</xdr:col>
                    <xdr:colOff>371475</xdr:colOff>
                    <xdr:row>36</xdr:row>
                    <xdr:rowOff>180975</xdr:rowOff>
                  </to>
                </anchor>
              </controlPr>
            </control>
          </mc:Choice>
        </mc:AlternateContent>
        <mc:AlternateContent xmlns:mc="http://schemas.openxmlformats.org/markup-compatibility/2006">
          <mc:Choice Requires="x14">
            <control shapeId="1325" r:id="rId152" name="Group Box 301">
              <controlPr defaultSize="0" autoFill="0" autoPict="0">
                <anchor moveWithCells="1">
                  <from>
                    <xdr:col>5</xdr:col>
                    <xdr:colOff>9525</xdr:colOff>
                    <xdr:row>36</xdr:row>
                    <xdr:rowOff>0</xdr:rowOff>
                  </from>
                  <to>
                    <xdr:col>6</xdr:col>
                    <xdr:colOff>371475</xdr:colOff>
                    <xdr:row>36</xdr:row>
                    <xdr:rowOff>171450</xdr:rowOff>
                  </to>
                </anchor>
              </controlPr>
            </control>
          </mc:Choice>
        </mc:AlternateContent>
        <mc:AlternateContent xmlns:mc="http://schemas.openxmlformats.org/markup-compatibility/2006">
          <mc:Choice Requires="x14">
            <control shapeId="1326" r:id="rId153" name="Group Box 302">
              <controlPr defaultSize="0" autoFill="0" autoPict="0">
                <anchor moveWithCells="1">
                  <from>
                    <xdr:col>5</xdr:col>
                    <xdr:colOff>9525</xdr:colOff>
                    <xdr:row>36</xdr:row>
                    <xdr:rowOff>19050</xdr:rowOff>
                  </from>
                  <to>
                    <xdr:col>6</xdr:col>
                    <xdr:colOff>371475</xdr:colOff>
                    <xdr:row>36</xdr:row>
                    <xdr:rowOff>180975</xdr:rowOff>
                  </to>
                </anchor>
              </controlPr>
            </control>
          </mc:Choice>
        </mc:AlternateContent>
        <mc:AlternateContent xmlns:mc="http://schemas.openxmlformats.org/markup-compatibility/2006">
          <mc:Choice Requires="x14">
            <control shapeId="1327" r:id="rId154" name="Group Box 303">
              <controlPr defaultSize="0" autoFill="0" autoPict="0">
                <anchor moveWithCells="1">
                  <from>
                    <xdr:col>5</xdr:col>
                    <xdr:colOff>9525</xdr:colOff>
                    <xdr:row>36</xdr:row>
                    <xdr:rowOff>19050</xdr:rowOff>
                  </from>
                  <to>
                    <xdr:col>6</xdr:col>
                    <xdr:colOff>371475</xdr:colOff>
                    <xdr:row>36</xdr:row>
                    <xdr:rowOff>180975</xdr:rowOff>
                  </to>
                </anchor>
              </controlPr>
            </control>
          </mc:Choice>
        </mc:AlternateContent>
        <mc:AlternateContent xmlns:mc="http://schemas.openxmlformats.org/markup-compatibility/2006">
          <mc:Choice Requires="x14">
            <control shapeId="1328" r:id="rId155" name="Group Box 304">
              <controlPr defaultSize="0" autoFill="0" autoPict="0">
                <anchor moveWithCells="1">
                  <from>
                    <xdr:col>5</xdr:col>
                    <xdr:colOff>9525</xdr:colOff>
                    <xdr:row>36</xdr:row>
                    <xdr:rowOff>19050</xdr:rowOff>
                  </from>
                  <to>
                    <xdr:col>6</xdr:col>
                    <xdr:colOff>371475</xdr:colOff>
                    <xdr:row>36</xdr:row>
                    <xdr:rowOff>180975</xdr:rowOff>
                  </to>
                </anchor>
              </controlPr>
            </control>
          </mc:Choice>
        </mc:AlternateContent>
        <mc:AlternateContent xmlns:mc="http://schemas.openxmlformats.org/markup-compatibility/2006">
          <mc:Choice Requires="x14">
            <control shapeId="1329" r:id="rId156" name="Group Box 305">
              <controlPr defaultSize="0" autoFill="0" autoPict="0">
                <anchor moveWithCells="1">
                  <from>
                    <xdr:col>5</xdr:col>
                    <xdr:colOff>9525</xdr:colOff>
                    <xdr:row>36</xdr:row>
                    <xdr:rowOff>19050</xdr:rowOff>
                  </from>
                  <to>
                    <xdr:col>6</xdr:col>
                    <xdr:colOff>371475</xdr:colOff>
                    <xdr:row>36</xdr:row>
                    <xdr:rowOff>190500</xdr:rowOff>
                  </to>
                </anchor>
              </controlPr>
            </control>
          </mc:Choice>
        </mc:AlternateContent>
        <mc:AlternateContent xmlns:mc="http://schemas.openxmlformats.org/markup-compatibility/2006">
          <mc:Choice Requires="x14">
            <control shapeId="1330" r:id="rId157" name="Group Box 306">
              <controlPr defaultSize="0" autoFill="0" autoPict="0">
                <anchor moveWithCells="1">
                  <from>
                    <xdr:col>5</xdr:col>
                    <xdr:colOff>9525</xdr:colOff>
                    <xdr:row>36</xdr:row>
                    <xdr:rowOff>19050</xdr:rowOff>
                  </from>
                  <to>
                    <xdr:col>6</xdr:col>
                    <xdr:colOff>371475</xdr:colOff>
                    <xdr:row>36</xdr:row>
                    <xdr:rowOff>180975</xdr:rowOff>
                  </to>
                </anchor>
              </controlPr>
            </control>
          </mc:Choice>
        </mc:AlternateContent>
        <mc:AlternateContent xmlns:mc="http://schemas.openxmlformats.org/markup-compatibility/2006">
          <mc:Choice Requires="x14">
            <control shapeId="1331" r:id="rId158" name="Group Box 307">
              <controlPr defaultSize="0" autoFill="0" autoPict="0">
                <anchor moveWithCells="1">
                  <from>
                    <xdr:col>5</xdr:col>
                    <xdr:colOff>9525</xdr:colOff>
                    <xdr:row>36</xdr:row>
                    <xdr:rowOff>19050</xdr:rowOff>
                  </from>
                  <to>
                    <xdr:col>6</xdr:col>
                    <xdr:colOff>371475</xdr:colOff>
                    <xdr:row>36</xdr:row>
                    <xdr:rowOff>190500</xdr:rowOff>
                  </to>
                </anchor>
              </controlPr>
            </control>
          </mc:Choice>
        </mc:AlternateContent>
        <mc:AlternateContent xmlns:mc="http://schemas.openxmlformats.org/markup-compatibility/2006">
          <mc:Choice Requires="x14">
            <control shapeId="1332" r:id="rId159" name="Group Box 308">
              <controlPr defaultSize="0" autoFill="0" autoPict="0">
                <anchor moveWithCells="1">
                  <from>
                    <xdr:col>5</xdr:col>
                    <xdr:colOff>9525</xdr:colOff>
                    <xdr:row>36</xdr:row>
                    <xdr:rowOff>19050</xdr:rowOff>
                  </from>
                  <to>
                    <xdr:col>6</xdr:col>
                    <xdr:colOff>1123950</xdr:colOff>
                    <xdr:row>36</xdr:row>
                    <xdr:rowOff>171450</xdr:rowOff>
                  </to>
                </anchor>
              </controlPr>
            </control>
          </mc:Choice>
        </mc:AlternateContent>
        <mc:AlternateContent xmlns:mc="http://schemas.openxmlformats.org/markup-compatibility/2006">
          <mc:Choice Requires="x14">
            <control shapeId="1333" r:id="rId160" name="Group Box 309">
              <controlPr defaultSize="0" autoFill="0" autoPict="0">
                <anchor moveWithCells="1">
                  <from>
                    <xdr:col>5</xdr:col>
                    <xdr:colOff>9525</xdr:colOff>
                    <xdr:row>36</xdr:row>
                    <xdr:rowOff>19050</xdr:rowOff>
                  </from>
                  <to>
                    <xdr:col>6</xdr:col>
                    <xdr:colOff>1123950</xdr:colOff>
                    <xdr:row>36</xdr:row>
                    <xdr:rowOff>180975</xdr:rowOff>
                  </to>
                </anchor>
              </controlPr>
            </control>
          </mc:Choice>
        </mc:AlternateContent>
        <mc:AlternateContent xmlns:mc="http://schemas.openxmlformats.org/markup-compatibility/2006">
          <mc:Choice Requires="x14">
            <control shapeId="1334" r:id="rId161" name="Group Box 310">
              <controlPr defaultSize="0" autoFill="0" autoPict="0">
                <anchor moveWithCells="1">
                  <from>
                    <xdr:col>5</xdr:col>
                    <xdr:colOff>9525</xdr:colOff>
                    <xdr:row>36</xdr:row>
                    <xdr:rowOff>19050</xdr:rowOff>
                  </from>
                  <to>
                    <xdr:col>6</xdr:col>
                    <xdr:colOff>1123950</xdr:colOff>
                    <xdr:row>36</xdr:row>
                    <xdr:rowOff>171450</xdr:rowOff>
                  </to>
                </anchor>
              </controlPr>
            </control>
          </mc:Choice>
        </mc:AlternateContent>
        <mc:AlternateContent xmlns:mc="http://schemas.openxmlformats.org/markup-compatibility/2006">
          <mc:Choice Requires="x14">
            <control shapeId="1335" r:id="rId162" name="Check Box 311">
              <controlPr defaultSize="0" autoFill="0" autoLine="0" autoPict="0">
                <anchor moveWithCells="1">
                  <from>
                    <xdr:col>5</xdr:col>
                    <xdr:colOff>257175</xdr:colOff>
                    <xdr:row>36</xdr:row>
                    <xdr:rowOff>76200</xdr:rowOff>
                  </from>
                  <to>
                    <xdr:col>5</xdr:col>
                    <xdr:colOff>647700</xdr:colOff>
                    <xdr:row>36</xdr:row>
                    <xdr:rowOff>352425</xdr:rowOff>
                  </to>
                </anchor>
              </controlPr>
            </control>
          </mc:Choice>
        </mc:AlternateContent>
        <mc:AlternateContent xmlns:mc="http://schemas.openxmlformats.org/markup-compatibility/2006">
          <mc:Choice Requires="x14">
            <control shapeId="1336" r:id="rId163" name="Group Box 312">
              <controlPr defaultSize="0" autoFill="0" autoPict="0">
                <anchor moveWithCells="1">
                  <from>
                    <xdr:col>5</xdr:col>
                    <xdr:colOff>9525</xdr:colOff>
                    <xdr:row>37</xdr:row>
                    <xdr:rowOff>19050</xdr:rowOff>
                  </from>
                  <to>
                    <xdr:col>6</xdr:col>
                    <xdr:colOff>371475</xdr:colOff>
                    <xdr:row>37</xdr:row>
                    <xdr:rowOff>180975</xdr:rowOff>
                  </to>
                </anchor>
              </controlPr>
            </control>
          </mc:Choice>
        </mc:AlternateContent>
        <mc:AlternateContent xmlns:mc="http://schemas.openxmlformats.org/markup-compatibility/2006">
          <mc:Choice Requires="x14">
            <control shapeId="1337" r:id="rId164" name="Group Box 313">
              <controlPr defaultSize="0" autoFill="0" autoPict="0">
                <anchor moveWithCells="1">
                  <from>
                    <xdr:col>5</xdr:col>
                    <xdr:colOff>9525</xdr:colOff>
                    <xdr:row>37</xdr:row>
                    <xdr:rowOff>0</xdr:rowOff>
                  </from>
                  <to>
                    <xdr:col>6</xdr:col>
                    <xdr:colOff>371475</xdr:colOff>
                    <xdr:row>37</xdr:row>
                    <xdr:rowOff>171450</xdr:rowOff>
                  </to>
                </anchor>
              </controlPr>
            </control>
          </mc:Choice>
        </mc:AlternateContent>
        <mc:AlternateContent xmlns:mc="http://schemas.openxmlformats.org/markup-compatibility/2006">
          <mc:Choice Requires="x14">
            <control shapeId="1338" r:id="rId165" name="Group Box 314">
              <controlPr defaultSize="0" autoFill="0" autoPict="0">
                <anchor moveWithCells="1">
                  <from>
                    <xdr:col>5</xdr:col>
                    <xdr:colOff>9525</xdr:colOff>
                    <xdr:row>37</xdr:row>
                    <xdr:rowOff>19050</xdr:rowOff>
                  </from>
                  <to>
                    <xdr:col>6</xdr:col>
                    <xdr:colOff>371475</xdr:colOff>
                    <xdr:row>37</xdr:row>
                    <xdr:rowOff>180975</xdr:rowOff>
                  </to>
                </anchor>
              </controlPr>
            </control>
          </mc:Choice>
        </mc:AlternateContent>
        <mc:AlternateContent xmlns:mc="http://schemas.openxmlformats.org/markup-compatibility/2006">
          <mc:Choice Requires="x14">
            <control shapeId="1339" r:id="rId166" name="Group Box 315">
              <controlPr defaultSize="0" autoFill="0" autoPict="0">
                <anchor moveWithCells="1">
                  <from>
                    <xdr:col>5</xdr:col>
                    <xdr:colOff>9525</xdr:colOff>
                    <xdr:row>37</xdr:row>
                    <xdr:rowOff>19050</xdr:rowOff>
                  </from>
                  <to>
                    <xdr:col>6</xdr:col>
                    <xdr:colOff>371475</xdr:colOff>
                    <xdr:row>37</xdr:row>
                    <xdr:rowOff>180975</xdr:rowOff>
                  </to>
                </anchor>
              </controlPr>
            </control>
          </mc:Choice>
        </mc:AlternateContent>
        <mc:AlternateContent xmlns:mc="http://schemas.openxmlformats.org/markup-compatibility/2006">
          <mc:Choice Requires="x14">
            <control shapeId="1340" r:id="rId167" name="Group Box 316">
              <controlPr defaultSize="0" autoFill="0" autoPict="0">
                <anchor moveWithCells="1">
                  <from>
                    <xdr:col>5</xdr:col>
                    <xdr:colOff>9525</xdr:colOff>
                    <xdr:row>37</xdr:row>
                    <xdr:rowOff>19050</xdr:rowOff>
                  </from>
                  <to>
                    <xdr:col>6</xdr:col>
                    <xdr:colOff>371475</xdr:colOff>
                    <xdr:row>37</xdr:row>
                    <xdr:rowOff>180975</xdr:rowOff>
                  </to>
                </anchor>
              </controlPr>
            </control>
          </mc:Choice>
        </mc:AlternateContent>
        <mc:AlternateContent xmlns:mc="http://schemas.openxmlformats.org/markup-compatibility/2006">
          <mc:Choice Requires="x14">
            <control shapeId="1341" r:id="rId168" name="Group Box 317">
              <controlPr defaultSize="0" autoFill="0" autoPict="0">
                <anchor moveWithCells="1">
                  <from>
                    <xdr:col>5</xdr:col>
                    <xdr:colOff>9525</xdr:colOff>
                    <xdr:row>37</xdr:row>
                    <xdr:rowOff>19050</xdr:rowOff>
                  </from>
                  <to>
                    <xdr:col>6</xdr:col>
                    <xdr:colOff>371475</xdr:colOff>
                    <xdr:row>37</xdr:row>
                    <xdr:rowOff>190500</xdr:rowOff>
                  </to>
                </anchor>
              </controlPr>
            </control>
          </mc:Choice>
        </mc:AlternateContent>
        <mc:AlternateContent xmlns:mc="http://schemas.openxmlformats.org/markup-compatibility/2006">
          <mc:Choice Requires="x14">
            <control shapeId="1342" r:id="rId169" name="Group Box 318">
              <controlPr defaultSize="0" autoFill="0" autoPict="0">
                <anchor moveWithCells="1">
                  <from>
                    <xdr:col>5</xdr:col>
                    <xdr:colOff>9525</xdr:colOff>
                    <xdr:row>37</xdr:row>
                    <xdr:rowOff>19050</xdr:rowOff>
                  </from>
                  <to>
                    <xdr:col>6</xdr:col>
                    <xdr:colOff>371475</xdr:colOff>
                    <xdr:row>37</xdr:row>
                    <xdr:rowOff>180975</xdr:rowOff>
                  </to>
                </anchor>
              </controlPr>
            </control>
          </mc:Choice>
        </mc:AlternateContent>
        <mc:AlternateContent xmlns:mc="http://schemas.openxmlformats.org/markup-compatibility/2006">
          <mc:Choice Requires="x14">
            <control shapeId="1343" r:id="rId170" name="Group Box 319">
              <controlPr defaultSize="0" autoFill="0" autoPict="0">
                <anchor moveWithCells="1">
                  <from>
                    <xdr:col>5</xdr:col>
                    <xdr:colOff>9525</xdr:colOff>
                    <xdr:row>37</xdr:row>
                    <xdr:rowOff>19050</xdr:rowOff>
                  </from>
                  <to>
                    <xdr:col>6</xdr:col>
                    <xdr:colOff>371475</xdr:colOff>
                    <xdr:row>37</xdr:row>
                    <xdr:rowOff>190500</xdr:rowOff>
                  </to>
                </anchor>
              </controlPr>
            </control>
          </mc:Choice>
        </mc:AlternateContent>
        <mc:AlternateContent xmlns:mc="http://schemas.openxmlformats.org/markup-compatibility/2006">
          <mc:Choice Requires="x14">
            <control shapeId="1344" r:id="rId171" name="Group Box 320">
              <controlPr defaultSize="0" autoFill="0" autoPict="0">
                <anchor moveWithCells="1">
                  <from>
                    <xdr:col>5</xdr:col>
                    <xdr:colOff>9525</xdr:colOff>
                    <xdr:row>37</xdr:row>
                    <xdr:rowOff>19050</xdr:rowOff>
                  </from>
                  <to>
                    <xdr:col>6</xdr:col>
                    <xdr:colOff>1123950</xdr:colOff>
                    <xdr:row>37</xdr:row>
                    <xdr:rowOff>171450</xdr:rowOff>
                  </to>
                </anchor>
              </controlPr>
            </control>
          </mc:Choice>
        </mc:AlternateContent>
        <mc:AlternateContent xmlns:mc="http://schemas.openxmlformats.org/markup-compatibility/2006">
          <mc:Choice Requires="x14">
            <control shapeId="1345" r:id="rId172" name="Group Box 321">
              <controlPr defaultSize="0" autoFill="0" autoPict="0">
                <anchor moveWithCells="1">
                  <from>
                    <xdr:col>5</xdr:col>
                    <xdr:colOff>9525</xdr:colOff>
                    <xdr:row>37</xdr:row>
                    <xdr:rowOff>19050</xdr:rowOff>
                  </from>
                  <to>
                    <xdr:col>6</xdr:col>
                    <xdr:colOff>1123950</xdr:colOff>
                    <xdr:row>37</xdr:row>
                    <xdr:rowOff>180975</xdr:rowOff>
                  </to>
                </anchor>
              </controlPr>
            </control>
          </mc:Choice>
        </mc:AlternateContent>
        <mc:AlternateContent xmlns:mc="http://schemas.openxmlformats.org/markup-compatibility/2006">
          <mc:Choice Requires="x14">
            <control shapeId="1346" r:id="rId173" name="Group Box 322">
              <controlPr defaultSize="0" autoFill="0" autoPict="0">
                <anchor moveWithCells="1">
                  <from>
                    <xdr:col>5</xdr:col>
                    <xdr:colOff>9525</xdr:colOff>
                    <xdr:row>37</xdr:row>
                    <xdr:rowOff>19050</xdr:rowOff>
                  </from>
                  <to>
                    <xdr:col>6</xdr:col>
                    <xdr:colOff>1123950</xdr:colOff>
                    <xdr:row>37</xdr:row>
                    <xdr:rowOff>171450</xdr:rowOff>
                  </to>
                </anchor>
              </controlPr>
            </control>
          </mc:Choice>
        </mc:AlternateContent>
        <mc:AlternateContent xmlns:mc="http://schemas.openxmlformats.org/markup-compatibility/2006">
          <mc:Choice Requires="x14">
            <control shapeId="1347" r:id="rId174" name="Check Box 323">
              <controlPr defaultSize="0" autoFill="0" autoLine="0" autoPict="0">
                <anchor moveWithCells="1">
                  <from>
                    <xdr:col>5</xdr:col>
                    <xdr:colOff>266700</xdr:colOff>
                    <xdr:row>37</xdr:row>
                    <xdr:rowOff>180975</xdr:rowOff>
                  </from>
                  <to>
                    <xdr:col>5</xdr:col>
                    <xdr:colOff>657225</xdr:colOff>
                    <xdr:row>37</xdr:row>
                    <xdr:rowOff>685800</xdr:rowOff>
                  </to>
                </anchor>
              </controlPr>
            </control>
          </mc:Choice>
        </mc:AlternateContent>
        <mc:AlternateContent xmlns:mc="http://schemas.openxmlformats.org/markup-compatibility/2006">
          <mc:Choice Requires="x14">
            <control shapeId="1351" r:id="rId175" name="Check Box 327">
              <controlPr defaultSize="0" autoFill="0" autoLine="0" autoPict="0">
                <anchor moveWithCells="1">
                  <from>
                    <xdr:col>5</xdr:col>
                    <xdr:colOff>257175</xdr:colOff>
                    <xdr:row>38</xdr:row>
                    <xdr:rowOff>714375</xdr:rowOff>
                  </from>
                  <to>
                    <xdr:col>5</xdr:col>
                    <xdr:colOff>609600</xdr:colOff>
                    <xdr:row>38</xdr:row>
                    <xdr:rowOff>1219200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172844C0-A30E-46F5-89F9-DAA3CC64C6E1}">
          <x14:formula1>
            <xm:f>'System Details'!$I$19:$I$22</xm:f>
          </x14:formula1>
          <xm:sqref>G25</xm:sqref>
        </x14:dataValidation>
        <x14:dataValidation type="list" allowBlank="1" showInputMessage="1" showErrorMessage="1" prompt="Select dropdown menu for more options" xr:uid="{3507509B-054F-448F-BED4-2FD46933F5C2}">
          <x14:formula1>
            <xm:f>'System Details'!$I$26:$I$29</xm:f>
          </x14:formula1>
          <xm:sqref>G27</xm:sqref>
        </x14:dataValidation>
        <x14:dataValidation type="list" allowBlank="1" showInputMessage="1" showErrorMessage="1" prompt="Select dropdown menu for more options" xr:uid="{E013A2F6-0613-4403-8B9B-A29C9F2595D9}">
          <x14:formula1>
            <xm:f>'System Details'!$I$31:$I$34</xm:f>
          </x14:formula1>
          <xm:sqref>G29</xm:sqref>
        </x14:dataValidation>
        <x14:dataValidation type="list" allowBlank="1" showInputMessage="1" showErrorMessage="1" prompt="Select dropdown menu for more options" xr:uid="{38B95714-DAB3-4984-89E2-432D376F16DF}">
          <x14:formula1>
            <xm:f>'System Details'!$I$37:$I$40</xm:f>
          </x14:formula1>
          <xm:sqref>G32</xm:sqref>
        </x14:dataValidation>
        <x14:dataValidation type="list" allowBlank="1" showInputMessage="1" showErrorMessage="1" xr:uid="{D4E480B1-AEB4-45B0-98D1-D2C84FEFE3FB}">
          <x14:formula1>
            <xm:f>'System Details'!$I$41:$I$42</xm:f>
          </x14:formula1>
          <xm:sqref>G33</xm:sqref>
        </x14:dataValidation>
        <x14:dataValidation type="list" allowBlank="1" showInputMessage="1" showErrorMessage="1" xr:uid="{2893A454-C689-4205-86F7-3F73ED1E1318}">
          <x14:formula1>
            <xm:f>'System Details'!$I$43:$I$46</xm:f>
          </x14:formula1>
          <xm:sqref>G34</xm:sqref>
        </x14:dataValidation>
        <x14:dataValidation type="list" allowBlank="1" showInputMessage="1" showErrorMessage="1" xr:uid="{1CF552DA-601D-4E79-8ED7-6570692A7413}">
          <x14:formula1>
            <xm:f>'System Details'!$I$47:$I$48</xm:f>
          </x14:formula1>
          <xm:sqref>G35</xm:sqref>
        </x14:dataValidation>
        <x14:dataValidation type="list" allowBlank="1" showInputMessage="1" showErrorMessage="1" xr:uid="{DEF33BF6-5460-4C4B-B918-D9C0353E0C77}">
          <x14:formula1>
            <xm:f>'System Details'!$I$49:$I$50</xm:f>
          </x14:formula1>
          <xm:sqref>G36</xm:sqref>
        </x14:dataValidation>
        <x14:dataValidation type="list" allowBlank="1" showInputMessage="1" showErrorMessage="1" xr:uid="{16504611-1949-4B22-99E1-027C608F2D8C}">
          <x14:formula1>
            <xm:f>'System Details'!$I$23:$I$25</xm:f>
          </x14:formula1>
          <xm:sqref>G26</xm:sqref>
        </x14:dataValidation>
        <x14:dataValidation type="list" allowBlank="1" showInputMessage="1" showErrorMessage="1" xr:uid="{61855FDC-7553-4123-9F89-016E1BB50F89}">
          <x14:formula1>
            <xm:f>'System Details'!$I$51:$I$53</xm:f>
          </x14:formula1>
          <xm:sqref>G37</xm:sqref>
        </x14:dataValidation>
        <x14:dataValidation type="list" allowBlank="1" showInputMessage="1" showErrorMessage="1" xr:uid="{69F34F9E-6A11-420F-BC35-B81637E8B816}">
          <x14:formula1>
            <xm:f>'System Details'!$I$54:$I$55</xm:f>
          </x14:formula1>
          <xm:sqref>G38</xm:sqref>
        </x14:dataValidation>
        <x14:dataValidation type="list" allowBlank="1" showInputMessage="1" showErrorMessage="1" prompt="Select dropdown menu for more options" xr:uid="{B9F5F57F-E9B7-4C58-BC96-8578CAFC3D54}">
          <x14:formula1>
            <xm:f>'System Details'!$I$11:$I$14</xm:f>
          </x14:formula1>
          <xm:sqref>G23</xm:sqref>
        </x14:dataValidation>
        <x14:dataValidation type="list" allowBlank="1" showInputMessage="1" showErrorMessage="1" prompt="Select dropdown menu for more options" xr:uid="{DE08049D-706F-4A9E-BA55-FDCF5B38D972}">
          <x14:formula1>
            <xm:f>'System Details'!$I$15:$I$18</xm:f>
          </x14:formula1>
          <xm:sqref>G24</xm:sqref>
        </x14:dataValidation>
        <x14:dataValidation type="list" allowBlank="1" showInputMessage="1" showErrorMessage="1" prompt="Select development's mobility score based on a parcel's location. See &quot;3. Mobility Scores&quot; tab for reference." xr:uid="{29B37E66-63D7-4535-90F2-30A0EF6DE15E}">
          <x14:formula1>
            <xm:f>'System Details'!$A$74:$A$78</xm:f>
          </x14:formula1>
          <xm:sqref>C6:E6</xm:sqref>
        </x14:dataValidation>
        <x14:dataValidation type="list" allowBlank="1" showInputMessage="1" showErrorMessage="1" xr:uid="{E4A931D4-0A85-4929-A6AC-F8066A179F27}">
          <x14:formula1>
            <xm:f>'System Details'!$A$69:$A$70</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A2E7-964B-4A5F-A0E2-5B68A1999B80}">
  <dimension ref="A1:P68"/>
  <sheetViews>
    <sheetView workbookViewId="0"/>
  </sheetViews>
  <sheetFormatPr defaultRowHeight="15" x14ac:dyDescent="0.25"/>
  <cols>
    <col min="1" max="1" width="16.7109375" customWidth="1"/>
    <col min="2" max="2" width="15.28515625" customWidth="1"/>
    <col min="3" max="3" width="28.85546875" customWidth="1"/>
    <col min="4" max="4" width="13.7109375" customWidth="1"/>
    <col min="5" max="5" width="16.7109375" customWidth="1"/>
  </cols>
  <sheetData>
    <row r="1" spans="1:16" ht="26.25" x14ac:dyDescent="0.4">
      <c r="A1" s="192" t="s">
        <v>209</v>
      </c>
      <c r="G1" s="293" t="s">
        <v>240</v>
      </c>
      <c r="H1" s="293"/>
      <c r="I1" s="293"/>
      <c r="J1" s="293"/>
      <c r="K1" s="293"/>
      <c r="L1" s="293"/>
    </row>
    <row r="2" spans="1:16" ht="21" x14ac:dyDescent="0.35">
      <c r="A2" s="192" t="s">
        <v>208</v>
      </c>
      <c r="H2" s="294" t="s">
        <v>241</v>
      </c>
      <c r="I2" s="294"/>
      <c r="J2" s="294"/>
      <c r="K2" s="294"/>
      <c r="L2" s="294"/>
      <c r="M2" s="294"/>
      <c r="N2" s="294"/>
      <c r="O2" s="294"/>
      <c r="P2" s="294"/>
    </row>
    <row r="3" spans="1:16" ht="15.75" thickBot="1" x14ac:dyDescent="0.3"/>
    <row r="4" spans="1:16" ht="42" customHeight="1" x14ac:dyDescent="0.25">
      <c r="A4" s="194" t="s">
        <v>210</v>
      </c>
      <c r="B4" s="195" t="s">
        <v>211</v>
      </c>
      <c r="C4" s="315" t="s">
        <v>212</v>
      </c>
      <c r="D4" s="316"/>
      <c r="E4" s="317"/>
    </row>
    <row r="5" spans="1:16" ht="15.75" thickBot="1" x14ac:dyDescent="0.3">
      <c r="A5" s="318" t="s">
        <v>213</v>
      </c>
      <c r="B5" s="196"/>
      <c r="C5" s="197" t="s">
        <v>214</v>
      </c>
      <c r="D5" s="320" t="s">
        <v>215</v>
      </c>
      <c r="E5" s="321"/>
    </row>
    <row r="6" spans="1:16" ht="15.75" thickBot="1" x14ac:dyDescent="0.3">
      <c r="A6" s="296"/>
      <c r="B6" s="198" t="s">
        <v>175</v>
      </c>
      <c r="C6" s="199" t="s">
        <v>216</v>
      </c>
      <c r="D6" s="322" t="s">
        <v>217</v>
      </c>
      <c r="E6" s="323"/>
    </row>
    <row r="7" spans="1:16" ht="15.75" thickBot="1" x14ac:dyDescent="0.3">
      <c r="A7" s="296"/>
      <c r="B7" s="200" t="s">
        <v>174</v>
      </c>
      <c r="C7" s="201" t="s">
        <v>217</v>
      </c>
      <c r="D7" s="301" t="s">
        <v>218</v>
      </c>
      <c r="E7" s="303"/>
    </row>
    <row r="8" spans="1:16" ht="15.75" thickBot="1" x14ac:dyDescent="0.3">
      <c r="A8" s="296"/>
      <c r="B8" s="202" t="s">
        <v>173</v>
      </c>
      <c r="C8" s="201" t="s">
        <v>218</v>
      </c>
      <c r="D8" s="301" t="s">
        <v>219</v>
      </c>
      <c r="E8" s="303"/>
    </row>
    <row r="9" spans="1:16" ht="15.75" thickBot="1" x14ac:dyDescent="0.3">
      <c r="A9" s="296"/>
      <c r="B9" s="203" t="s">
        <v>172</v>
      </c>
      <c r="C9" s="201" t="s">
        <v>219</v>
      </c>
      <c r="D9" s="301" t="s">
        <v>219</v>
      </c>
      <c r="E9" s="303"/>
    </row>
    <row r="10" spans="1:16" ht="15.75" thickBot="1" x14ac:dyDescent="0.3">
      <c r="A10" s="319"/>
      <c r="B10" s="204" t="s">
        <v>171</v>
      </c>
      <c r="C10" s="205" t="s">
        <v>219</v>
      </c>
      <c r="D10" s="304" t="s">
        <v>220</v>
      </c>
      <c r="E10" s="306"/>
    </row>
    <row r="11" spans="1:16" ht="16.5" thickTop="1" thickBot="1" x14ac:dyDescent="0.3">
      <c r="A11" s="206" t="s">
        <v>221</v>
      </c>
      <c r="B11" s="207" t="s">
        <v>222</v>
      </c>
      <c r="C11" s="308" t="s">
        <v>223</v>
      </c>
      <c r="D11" s="309"/>
      <c r="E11" s="310"/>
    </row>
    <row r="12" spans="1:16" ht="16.5" thickTop="1" thickBot="1" x14ac:dyDescent="0.3">
      <c r="A12" s="295" t="s">
        <v>224</v>
      </c>
      <c r="B12" s="208"/>
      <c r="C12" s="209" t="s">
        <v>225</v>
      </c>
      <c r="D12" s="311" t="s">
        <v>226</v>
      </c>
      <c r="E12" s="312"/>
    </row>
    <row r="13" spans="1:16" ht="15.75" thickBot="1" x14ac:dyDescent="0.3">
      <c r="A13" s="296"/>
      <c r="B13" s="210" t="s">
        <v>175</v>
      </c>
      <c r="C13" s="211" t="s">
        <v>227</v>
      </c>
      <c r="D13" s="313" t="s">
        <v>217</v>
      </c>
      <c r="E13" s="314"/>
    </row>
    <row r="14" spans="1:16" ht="15.75" thickBot="1" x14ac:dyDescent="0.3">
      <c r="A14" s="296"/>
      <c r="B14" s="200" t="s">
        <v>174</v>
      </c>
      <c r="C14" s="201" t="s">
        <v>228</v>
      </c>
      <c r="D14" s="301" t="s">
        <v>229</v>
      </c>
      <c r="E14" s="303"/>
    </row>
    <row r="15" spans="1:16" ht="15.75" thickBot="1" x14ac:dyDescent="0.3">
      <c r="A15" s="296"/>
      <c r="B15" s="202" t="s">
        <v>173</v>
      </c>
      <c r="C15" s="201" t="s">
        <v>230</v>
      </c>
      <c r="D15" s="301" t="s">
        <v>231</v>
      </c>
      <c r="E15" s="303"/>
    </row>
    <row r="16" spans="1:16" ht="15.75" thickBot="1" x14ac:dyDescent="0.3">
      <c r="A16" s="296"/>
      <c r="B16" s="203" t="s">
        <v>172</v>
      </c>
      <c r="C16" s="201" t="s">
        <v>217</v>
      </c>
      <c r="D16" s="301" t="s">
        <v>219</v>
      </c>
      <c r="E16" s="303"/>
    </row>
    <row r="17" spans="1:5" ht="15.75" thickBot="1" x14ac:dyDescent="0.3">
      <c r="A17" s="297"/>
      <c r="B17" s="212" t="s">
        <v>171</v>
      </c>
      <c r="C17" s="205" t="s">
        <v>218</v>
      </c>
      <c r="D17" s="304" t="s">
        <v>219</v>
      </c>
      <c r="E17" s="306"/>
    </row>
    <row r="18" spans="1:5" ht="15.75" thickBot="1" x14ac:dyDescent="0.3">
      <c r="A18" s="307" t="s">
        <v>242</v>
      </c>
      <c r="B18" s="213" t="s">
        <v>175</v>
      </c>
      <c r="C18" s="298" t="s">
        <v>228</v>
      </c>
      <c r="D18" s="299"/>
      <c r="E18" s="300"/>
    </row>
    <row r="19" spans="1:5" ht="15.75" thickBot="1" x14ac:dyDescent="0.3">
      <c r="A19" s="296"/>
      <c r="B19" s="200" t="s">
        <v>174</v>
      </c>
      <c r="C19" s="301" t="s">
        <v>229</v>
      </c>
      <c r="D19" s="302"/>
      <c r="E19" s="303"/>
    </row>
    <row r="20" spans="1:5" ht="15.75" thickBot="1" x14ac:dyDescent="0.3">
      <c r="A20" s="296"/>
      <c r="B20" s="202" t="s">
        <v>173</v>
      </c>
      <c r="C20" s="301" t="s">
        <v>231</v>
      </c>
      <c r="D20" s="302"/>
      <c r="E20" s="303"/>
    </row>
    <row r="21" spans="1:5" ht="15.75" thickBot="1" x14ac:dyDescent="0.3">
      <c r="A21" s="296"/>
      <c r="B21" s="203" t="s">
        <v>172</v>
      </c>
      <c r="C21" s="301" t="s">
        <v>219</v>
      </c>
      <c r="D21" s="302"/>
      <c r="E21" s="303"/>
    </row>
    <row r="22" spans="1:5" ht="18.75" customHeight="1" thickBot="1" x14ac:dyDescent="0.3">
      <c r="A22" s="297"/>
      <c r="B22" s="212" t="s">
        <v>171</v>
      </c>
      <c r="C22" s="304" t="s">
        <v>220</v>
      </c>
      <c r="D22" s="305"/>
      <c r="E22" s="306"/>
    </row>
    <row r="23" spans="1:5" ht="41.25" customHeight="1" thickBot="1" x14ac:dyDescent="0.3">
      <c r="A23" s="290" t="s">
        <v>239</v>
      </c>
      <c r="B23" s="214"/>
      <c r="C23" s="215" t="s">
        <v>232</v>
      </c>
      <c r="D23" s="215" t="s">
        <v>233</v>
      </c>
      <c r="E23" s="216" t="s">
        <v>234</v>
      </c>
    </row>
    <row r="24" spans="1:5" ht="15.75" thickBot="1" x14ac:dyDescent="0.3">
      <c r="A24" s="291"/>
      <c r="B24" s="217" t="s">
        <v>175</v>
      </c>
      <c r="C24" s="199" t="s">
        <v>235</v>
      </c>
      <c r="D24" s="199" t="s">
        <v>223</v>
      </c>
      <c r="E24" s="218" t="s">
        <v>223</v>
      </c>
    </row>
    <row r="25" spans="1:5" ht="21" customHeight="1" thickBot="1" x14ac:dyDescent="0.3">
      <c r="A25" s="291"/>
      <c r="B25" s="200" t="s">
        <v>174</v>
      </c>
      <c r="C25" s="201" t="s">
        <v>236</v>
      </c>
      <c r="D25" s="201" t="s">
        <v>230</v>
      </c>
      <c r="E25" s="219" t="s">
        <v>230</v>
      </c>
    </row>
    <row r="26" spans="1:5" ht="15.75" thickBot="1" x14ac:dyDescent="0.3">
      <c r="A26" s="291"/>
      <c r="B26" s="202" t="s">
        <v>173</v>
      </c>
      <c r="C26" s="201" t="s">
        <v>231</v>
      </c>
      <c r="D26" s="201" t="s">
        <v>229</v>
      </c>
      <c r="E26" s="219" t="s">
        <v>229</v>
      </c>
    </row>
    <row r="27" spans="1:5" ht="15.75" thickBot="1" x14ac:dyDescent="0.3">
      <c r="A27" s="291"/>
      <c r="B27" s="203" t="s">
        <v>172</v>
      </c>
      <c r="C27" s="201" t="s">
        <v>219</v>
      </c>
      <c r="D27" s="201" t="s">
        <v>231</v>
      </c>
      <c r="E27" s="219" t="s">
        <v>231</v>
      </c>
    </row>
    <row r="28" spans="1:5" ht="15.75" thickBot="1" x14ac:dyDescent="0.3">
      <c r="A28" s="292"/>
      <c r="B28" s="212" t="s">
        <v>171</v>
      </c>
      <c r="C28" s="205" t="s">
        <v>220</v>
      </c>
      <c r="D28" s="205" t="s">
        <v>219</v>
      </c>
      <c r="E28" s="220" t="s">
        <v>219</v>
      </c>
    </row>
    <row r="29" spans="1:5" ht="16.5" thickTop="1" thickBot="1" x14ac:dyDescent="0.3">
      <c r="A29" s="295" t="s">
        <v>237</v>
      </c>
      <c r="B29" s="221" t="s">
        <v>175</v>
      </c>
      <c r="C29" s="298" t="s">
        <v>223</v>
      </c>
      <c r="D29" s="299"/>
      <c r="E29" s="300"/>
    </row>
    <row r="30" spans="1:5" ht="15.75" thickBot="1" x14ac:dyDescent="0.3">
      <c r="A30" s="296"/>
      <c r="B30" s="222" t="s">
        <v>174</v>
      </c>
      <c r="C30" s="301" t="s">
        <v>216</v>
      </c>
      <c r="D30" s="302"/>
      <c r="E30" s="303"/>
    </row>
    <row r="31" spans="1:5" ht="15.75" thickBot="1" x14ac:dyDescent="0.3">
      <c r="A31" s="296"/>
      <c r="B31" s="223" t="s">
        <v>173</v>
      </c>
      <c r="C31" s="301" t="s">
        <v>238</v>
      </c>
      <c r="D31" s="302"/>
      <c r="E31" s="303"/>
    </row>
    <row r="32" spans="1:5" ht="15.75" thickBot="1" x14ac:dyDescent="0.3">
      <c r="A32" s="296"/>
      <c r="B32" s="224" t="s">
        <v>172</v>
      </c>
      <c r="C32" s="301" t="s">
        <v>218</v>
      </c>
      <c r="D32" s="302"/>
      <c r="E32" s="303"/>
    </row>
    <row r="33" spans="1:5" ht="15.75" thickBot="1" x14ac:dyDescent="0.3">
      <c r="A33" s="297"/>
      <c r="B33" s="225" t="s">
        <v>171</v>
      </c>
      <c r="C33" s="304" t="s">
        <v>220</v>
      </c>
      <c r="D33" s="305"/>
      <c r="E33" s="306"/>
    </row>
    <row r="42" spans="1:5" x14ac:dyDescent="0.25">
      <c r="A42" s="193"/>
    </row>
    <row r="43" spans="1:5" ht="45" customHeight="1" x14ac:dyDescent="0.25"/>
    <row r="57" ht="99" customHeight="1" x14ac:dyDescent="0.25"/>
    <row r="68" ht="18" customHeight="1" x14ac:dyDescent="0.25"/>
  </sheetData>
  <sheetProtection algorithmName="SHA-512" hashValue="Nhv8+19mVEQ2EtoDqfREml+figDlFODGvHdaC1pxhW98LSCNQVL+SzCcoh/Wt/Mrklp2vyCRj9TIbXWpkgckjg==" saltValue="wh7iPaFAropHSIINSuJQBg==" spinCount="100000" sheet="1" objects="1" scenarios="1"/>
  <mergeCells count="31">
    <mergeCell ref="C4:E4"/>
    <mergeCell ref="A5:A10"/>
    <mergeCell ref="D5:E5"/>
    <mergeCell ref="D6:E6"/>
    <mergeCell ref="D7:E7"/>
    <mergeCell ref="D8:E8"/>
    <mergeCell ref="D9:E9"/>
    <mergeCell ref="D10:E10"/>
    <mergeCell ref="A12:A17"/>
    <mergeCell ref="D12:E12"/>
    <mergeCell ref="D13:E13"/>
    <mergeCell ref="D14:E14"/>
    <mergeCell ref="D15:E15"/>
    <mergeCell ref="D16:E16"/>
    <mergeCell ref="D17:E17"/>
    <mergeCell ref="A23:A28"/>
    <mergeCell ref="G1:L1"/>
    <mergeCell ref="H2:P2"/>
    <mergeCell ref="A29:A33"/>
    <mergeCell ref="C29:E29"/>
    <mergeCell ref="C30:E30"/>
    <mergeCell ref="C31:E31"/>
    <mergeCell ref="C32:E32"/>
    <mergeCell ref="C33:E33"/>
    <mergeCell ref="A18:A22"/>
    <mergeCell ref="C18:E18"/>
    <mergeCell ref="C19:E19"/>
    <mergeCell ref="C20:E20"/>
    <mergeCell ref="C21:E21"/>
    <mergeCell ref="C22:E22"/>
    <mergeCell ref="C11:E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B7BD-ACB4-4DF2-88C2-7C8B35C24A70}">
  <sheetPr codeName="Sheet3"/>
  <dimension ref="A1:O78"/>
  <sheetViews>
    <sheetView topLeftCell="B13" zoomScaleNormal="100" workbookViewId="0">
      <selection activeCell="J29" sqref="J29"/>
    </sheetView>
  </sheetViews>
  <sheetFormatPr defaultColWidth="8.85546875" defaultRowHeight="15" x14ac:dyDescent="0.25"/>
  <cols>
    <col min="1" max="1" width="49.28515625" style="2" bestFit="1" customWidth="1"/>
    <col min="2" max="2" width="20.85546875" style="2" bestFit="1" customWidth="1"/>
    <col min="3" max="3" width="36.140625" style="2" customWidth="1"/>
    <col min="4" max="4" width="8" style="2" customWidth="1"/>
    <col min="5" max="5" width="8.85546875" style="2"/>
    <col min="6" max="6" width="10" style="2" bestFit="1" customWidth="1"/>
    <col min="7" max="7" width="8.85546875" style="2"/>
    <col min="8" max="8" width="10.5703125" style="2" customWidth="1"/>
    <col min="9" max="9" width="60.7109375" style="2" customWidth="1"/>
    <col min="10" max="10" width="16.28515625" style="2" customWidth="1"/>
    <col min="11" max="12" width="8.85546875" style="2"/>
    <col min="13" max="13" width="16" style="2" bestFit="1" customWidth="1"/>
    <col min="14" max="14" width="39.42578125" style="2" bestFit="1" customWidth="1"/>
    <col min="15" max="15" width="12.28515625" style="2" bestFit="1" customWidth="1"/>
    <col min="16" max="16384" width="8.85546875" style="2"/>
  </cols>
  <sheetData>
    <row r="1" spans="1:15" ht="60" x14ac:dyDescent="0.25">
      <c r="A1" s="1" t="s">
        <v>40</v>
      </c>
      <c r="B1" s="1" t="s">
        <v>135</v>
      </c>
      <c r="C1" s="1" t="s">
        <v>44</v>
      </c>
      <c r="D1" s="1" t="s">
        <v>45</v>
      </c>
      <c r="E1" s="1" t="s">
        <v>50</v>
      </c>
      <c r="F1" s="1" t="s">
        <v>138</v>
      </c>
      <c r="G1" s="1" t="s">
        <v>139</v>
      </c>
      <c r="H1" s="1" t="s">
        <v>137</v>
      </c>
      <c r="I1" s="1" t="s">
        <v>150</v>
      </c>
      <c r="J1" s="1" t="s">
        <v>45</v>
      </c>
      <c r="M1" s="18" t="s">
        <v>140</v>
      </c>
      <c r="N1" s="18" t="s">
        <v>141</v>
      </c>
      <c r="O1" s="18" t="s">
        <v>142</v>
      </c>
    </row>
    <row r="2" spans="1:15" x14ac:dyDescent="0.25">
      <c r="A2" s="2" t="s">
        <v>41</v>
      </c>
      <c r="B2" s="3" t="s">
        <v>148</v>
      </c>
      <c r="C2" s="2" t="s">
        <v>51</v>
      </c>
      <c r="D2" s="324">
        <v>5</v>
      </c>
      <c r="F2" s="4">
        <v>2</v>
      </c>
      <c r="G2" s="5"/>
      <c r="H2" s="6"/>
      <c r="I2" s="5"/>
      <c r="J2" s="7"/>
      <c r="M2" s="17" t="s">
        <v>145</v>
      </c>
      <c r="N2" s="16"/>
      <c r="O2" s="17">
        <f>IF('2. TDM POINT SYSTEM'!F27=1,"True",0)</f>
        <v>0</v>
      </c>
    </row>
    <row r="3" spans="1:15" x14ac:dyDescent="0.25">
      <c r="A3" s="2" t="s">
        <v>41</v>
      </c>
      <c r="B3" s="3" t="s">
        <v>148</v>
      </c>
      <c r="C3" s="2" t="s">
        <v>52</v>
      </c>
      <c r="D3" s="324"/>
      <c r="F3" s="4">
        <v>1</v>
      </c>
      <c r="G3" s="5"/>
      <c r="H3" s="6"/>
      <c r="I3" s="5"/>
      <c r="J3" s="7"/>
      <c r="M3" s="2" t="s">
        <v>180</v>
      </c>
      <c r="N3" s="2" t="str">
        <f>I26</f>
        <v>Bike share memberships are platinum-level</v>
      </c>
      <c r="O3" s="2">
        <f>IF('2. TDM POINT SYSTEM'!G27='System Details'!N3,'System Details'!M3,0)</f>
        <v>0</v>
      </c>
    </row>
    <row r="4" spans="1:15" x14ac:dyDescent="0.25">
      <c r="A4" s="2" t="s">
        <v>41</v>
      </c>
      <c r="B4" s="3" t="s">
        <v>148</v>
      </c>
      <c r="C4" s="2" t="s">
        <v>53</v>
      </c>
      <c r="D4" s="324"/>
      <c r="F4" s="4">
        <v>1</v>
      </c>
      <c r="G4" s="5"/>
      <c r="H4" s="6"/>
      <c r="I4" s="5"/>
      <c r="J4" s="7"/>
      <c r="M4" s="8" t="s">
        <v>143</v>
      </c>
      <c r="N4" s="2" t="str">
        <f>I11</f>
        <v>Transit subsidy of 100%</v>
      </c>
      <c r="O4" s="2" t="b">
        <f>OR('2. TDM POINT SYSTEM'!G23='System Details'!N4,'2. TDM POINT SYSTEM'!G23='System Details'!N5,'2. TDM POINT SYSTEM'!G23='System Details'!N6)</f>
        <v>1</v>
      </c>
    </row>
    <row r="5" spans="1:15" x14ac:dyDescent="0.25">
      <c r="A5" s="2" t="s">
        <v>41</v>
      </c>
      <c r="B5" s="3" t="s">
        <v>148</v>
      </c>
      <c r="C5" s="2" t="s">
        <v>54</v>
      </c>
      <c r="D5" s="324"/>
      <c r="F5" s="4">
        <v>1</v>
      </c>
      <c r="G5" s="5"/>
      <c r="H5" s="6"/>
      <c r="I5" s="5"/>
      <c r="J5" s="7"/>
      <c r="N5" s="2" t="str">
        <f>I12</f>
        <v>Transit subsidy of at least 75%</v>
      </c>
    </row>
    <row r="6" spans="1:15" x14ac:dyDescent="0.25">
      <c r="A6" s="2" t="s">
        <v>41</v>
      </c>
      <c r="B6" s="3" t="s">
        <v>148</v>
      </c>
      <c r="C6" s="2" t="s">
        <v>82</v>
      </c>
      <c r="D6" s="324"/>
      <c r="F6" s="4">
        <v>1</v>
      </c>
      <c r="G6" s="5"/>
      <c r="H6" s="6"/>
      <c r="I6" s="5"/>
      <c r="J6" s="7"/>
      <c r="N6" s="2" t="str">
        <f>I13</f>
        <v>Transit subsidy of at least 50%</v>
      </c>
    </row>
    <row r="7" spans="1:15" x14ac:dyDescent="0.25">
      <c r="A7" s="2" t="s">
        <v>41</v>
      </c>
      <c r="B7" s="3" t="s">
        <v>148</v>
      </c>
      <c r="C7" s="2" t="s">
        <v>55</v>
      </c>
      <c r="D7" s="324"/>
      <c r="F7" s="4">
        <v>1</v>
      </c>
      <c r="G7" s="5"/>
      <c r="H7" s="6"/>
      <c r="I7" s="5"/>
      <c r="J7" s="7"/>
      <c r="O7" s="2" t="str">
        <f>CONCATENATE(O2,O3,O4)</f>
        <v>00TRUE</v>
      </c>
    </row>
    <row r="8" spans="1:15" x14ac:dyDescent="0.25">
      <c r="A8" s="2" t="s">
        <v>41</v>
      </c>
      <c r="B8" s="3" t="s">
        <v>136</v>
      </c>
      <c r="C8" s="2" t="s">
        <v>56</v>
      </c>
      <c r="D8" s="9">
        <v>15</v>
      </c>
      <c r="F8" s="4">
        <v>1</v>
      </c>
      <c r="G8" s="5"/>
      <c r="H8" s="6"/>
      <c r="I8" s="5"/>
      <c r="J8" s="7"/>
    </row>
    <row r="9" spans="1:15" x14ac:dyDescent="0.25">
      <c r="A9" s="2" t="s">
        <v>41</v>
      </c>
      <c r="B9" s="3" t="s">
        <v>63</v>
      </c>
      <c r="C9" s="2" t="s">
        <v>57</v>
      </c>
      <c r="D9" s="9">
        <v>15</v>
      </c>
      <c r="F9" s="4">
        <v>1</v>
      </c>
      <c r="G9" s="5"/>
      <c r="H9" s="6"/>
      <c r="I9" s="5"/>
      <c r="J9" s="7"/>
    </row>
    <row r="10" spans="1:15" x14ac:dyDescent="0.25">
      <c r="A10" s="2" t="s">
        <v>41</v>
      </c>
      <c r="B10" s="3" t="s">
        <v>69</v>
      </c>
      <c r="C10" s="2" t="s">
        <v>59</v>
      </c>
      <c r="D10" s="9">
        <v>5</v>
      </c>
      <c r="F10" s="4">
        <v>1</v>
      </c>
      <c r="G10" s="5"/>
      <c r="H10" s="6"/>
      <c r="I10" s="5"/>
      <c r="J10" s="7"/>
    </row>
    <row r="11" spans="1:15" x14ac:dyDescent="0.25">
      <c r="A11" s="2" t="s">
        <v>42</v>
      </c>
      <c r="B11" s="2" t="s">
        <v>136</v>
      </c>
      <c r="C11" s="2" t="s">
        <v>61</v>
      </c>
      <c r="D11" s="10" t="s">
        <v>64</v>
      </c>
      <c r="E11" s="6"/>
      <c r="F11" s="4">
        <v>1</v>
      </c>
      <c r="G11" s="4">
        <v>1</v>
      </c>
      <c r="H11" s="5"/>
      <c r="I11" s="2" t="s">
        <v>90</v>
      </c>
      <c r="J11" s="11">
        <v>30</v>
      </c>
    </row>
    <row r="12" spans="1:15" x14ac:dyDescent="0.25">
      <c r="D12" s="10"/>
      <c r="F12" s="6"/>
      <c r="G12" s="6"/>
      <c r="H12" s="5"/>
      <c r="I12" s="2" t="s">
        <v>91</v>
      </c>
      <c r="J12" s="11">
        <v>25</v>
      </c>
    </row>
    <row r="13" spans="1:15" x14ac:dyDescent="0.25">
      <c r="D13" s="10"/>
      <c r="F13" s="6"/>
      <c r="G13" s="6"/>
      <c r="H13" s="5"/>
      <c r="I13" s="2" t="s">
        <v>92</v>
      </c>
      <c r="J13" s="11">
        <v>20</v>
      </c>
    </row>
    <row r="14" spans="1:15" x14ac:dyDescent="0.25">
      <c r="D14" s="10"/>
      <c r="F14" s="6"/>
      <c r="G14" s="6"/>
      <c r="H14" s="5"/>
      <c r="I14" s="2" t="s">
        <v>93</v>
      </c>
      <c r="J14" s="11">
        <v>15</v>
      </c>
    </row>
    <row r="15" spans="1:15" x14ac:dyDescent="0.25">
      <c r="A15" s="12" t="s">
        <v>42</v>
      </c>
      <c r="B15" s="12" t="s">
        <v>63</v>
      </c>
      <c r="C15" s="12" t="s">
        <v>60</v>
      </c>
      <c r="D15" s="13" t="s">
        <v>64</v>
      </c>
      <c r="E15" s="6"/>
      <c r="F15" s="4">
        <v>1</v>
      </c>
      <c r="G15" s="4">
        <v>1</v>
      </c>
      <c r="H15" s="5"/>
      <c r="I15" s="12" t="s">
        <v>98</v>
      </c>
      <c r="J15" s="14">
        <v>30</v>
      </c>
    </row>
    <row r="16" spans="1:15" x14ac:dyDescent="0.25">
      <c r="A16" s="12"/>
      <c r="B16" s="12"/>
      <c r="C16" s="12"/>
      <c r="D16" s="12"/>
      <c r="E16" s="12"/>
      <c r="F16" s="15"/>
      <c r="G16" s="15"/>
      <c r="H16" s="5"/>
      <c r="I16" s="12" t="s">
        <v>94</v>
      </c>
      <c r="J16" s="14">
        <v>25</v>
      </c>
    </row>
    <row r="17" spans="1:10" x14ac:dyDescent="0.25">
      <c r="A17" s="12"/>
      <c r="B17" s="12"/>
      <c r="C17" s="12"/>
      <c r="D17" s="13"/>
      <c r="E17" s="12"/>
      <c r="F17" s="15"/>
      <c r="G17" s="15"/>
      <c r="H17" s="5"/>
      <c r="I17" s="12" t="s">
        <v>95</v>
      </c>
      <c r="J17" s="14">
        <v>20</v>
      </c>
    </row>
    <row r="18" spans="1:10" x14ac:dyDescent="0.25">
      <c r="A18" s="12"/>
      <c r="B18" s="12"/>
      <c r="C18" s="12"/>
      <c r="D18" s="13"/>
      <c r="E18" s="12"/>
      <c r="F18" s="15"/>
      <c r="G18" s="15"/>
      <c r="H18" s="5"/>
      <c r="I18" s="12" t="s">
        <v>96</v>
      </c>
      <c r="J18" s="14">
        <v>15</v>
      </c>
    </row>
    <row r="19" spans="1:10" x14ac:dyDescent="0.25">
      <c r="A19" s="2" t="s">
        <v>42</v>
      </c>
      <c r="B19" s="2" t="s">
        <v>63</v>
      </c>
      <c r="C19" s="2" t="s">
        <v>62</v>
      </c>
      <c r="D19" s="10" t="s">
        <v>83</v>
      </c>
      <c r="E19" s="6"/>
      <c r="F19" s="4">
        <v>1</v>
      </c>
      <c r="G19" s="4">
        <v>1</v>
      </c>
      <c r="H19" s="5"/>
      <c r="I19" s="2" t="s">
        <v>97</v>
      </c>
      <c r="J19" s="11">
        <v>20</v>
      </c>
    </row>
    <row r="20" spans="1:10" x14ac:dyDescent="0.25">
      <c r="D20" s="10"/>
      <c r="F20" s="6"/>
      <c r="G20" s="6"/>
      <c r="H20" s="5"/>
      <c r="I20" s="2" t="s">
        <v>96</v>
      </c>
      <c r="J20" s="11">
        <v>15</v>
      </c>
    </row>
    <row r="21" spans="1:10" x14ac:dyDescent="0.25">
      <c r="D21" s="10"/>
      <c r="F21" s="6"/>
      <c r="G21" s="6"/>
      <c r="H21" s="5"/>
      <c r="I21" s="2" t="s">
        <v>95</v>
      </c>
      <c r="J21" s="11">
        <v>10</v>
      </c>
    </row>
    <row r="22" spans="1:10" x14ac:dyDescent="0.25">
      <c r="D22" s="10"/>
      <c r="F22" s="6"/>
      <c r="G22" s="6"/>
      <c r="H22" s="5"/>
      <c r="I22" s="2" t="s">
        <v>94</v>
      </c>
      <c r="J22" s="11">
        <v>5</v>
      </c>
    </row>
    <row r="23" spans="1:10" x14ac:dyDescent="0.25">
      <c r="D23" s="10"/>
      <c r="F23" s="6"/>
      <c r="G23" s="6"/>
      <c r="H23" s="5"/>
      <c r="I23" s="2" t="s">
        <v>99</v>
      </c>
      <c r="J23" s="11">
        <v>10</v>
      </c>
    </row>
    <row r="24" spans="1:10" x14ac:dyDescent="0.25">
      <c r="D24" s="10"/>
      <c r="F24" s="6"/>
      <c r="G24" s="6"/>
      <c r="H24" s="5"/>
      <c r="I24" s="2" t="s">
        <v>100</v>
      </c>
      <c r="J24" s="11">
        <v>5</v>
      </c>
    </row>
    <row r="25" spans="1:10" x14ac:dyDescent="0.25">
      <c r="D25" s="10"/>
      <c r="F25" s="6"/>
      <c r="G25" s="6"/>
      <c r="H25" s="5"/>
      <c r="I25" s="2" t="s">
        <v>86</v>
      </c>
      <c r="J25" s="11">
        <v>0</v>
      </c>
    </row>
    <row r="26" spans="1:10" x14ac:dyDescent="0.25">
      <c r="A26" s="2" t="s">
        <v>43</v>
      </c>
      <c r="B26" s="2" t="s">
        <v>69</v>
      </c>
      <c r="C26" s="2" t="s">
        <v>65</v>
      </c>
      <c r="D26" s="10" t="s">
        <v>77</v>
      </c>
      <c r="E26" s="6"/>
      <c r="F26" s="4">
        <v>1</v>
      </c>
      <c r="G26" s="4">
        <v>1</v>
      </c>
      <c r="H26" s="5"/>
      <c r="I26" s="2" t="s">
        <v>120</v>
      </c>
      <c r="J26" s="11">
        <v>8</v>
      </c>
    </row>
    <row r="27" spans="1:10" x14ac:dyDescent="0.25">
      <c r="D27" s="10"/>
      <c r="F27" s="6"/>
      <c r="G27" s="6"/>
      <c r="H27" s="5"/>
      <c r="I27" s="2" t="s">
        <v>121</v>
      </c>
      <c r="J27" s="11">
        <v>7</v>
      </c>
    </row>
    <row r="28" spans="1:10" ht="15.75" x14ac:dyDescent="0.25">
      <c r="A28" s="38"/>
      <c r="B28" s="38"/>
      <c r="C28" s="38"/>
      <c r="D28" s="39"/>
      <c r="E28" s="38"/>
      <c r="F28" s="40"/>
      <c r="G28" s="40"/>
      <c r="H28" s="41"/>
      <c r="I28" s="38" t="s">
        <v>122</v>
      </c>
      <c r="J28" s="42">
        <v>6</v>
      </c>
    </row>
    <row r="29" spans="1:10" ht="15.75" x14ac:dyDescent="0.25">
      <c r="A29" s="38"/>
      <c r="B29" s="38"/>
      <c r="C29" s="38"/>
      <c r="D29" s="39"/>
      <c r="E29" s="38"/>
      <c r="F29" s="40"/>
      <c r="G29" s="40"/>
      <c r="H29" s="41"/>
      <c r="I29" s="38" t="s">
        <v>123</v>
      </c>
      <c r="J29" s="42">
        <v>5</v>
      </c>
    </row>
    <row r="30" spans="1:10" ht="15.75" x14ac:dyDescent="0.25">
      <c r="A30" s="38" t="s">
        <v>43</v>
      </c>
      <c r="B30" s="38" t="s">
        <v>69</v>
      </c>
      <c r="C30" s="38" t="s">
        <v>66</v>
      </c>
      <c r="D30" s="43">
        <v>0</v>
      </c>
      <c r="E30" s="40"/>
      <c r="F30" s="44">
        <v>1</v>
      </c>
      <c r="G30" s="44">
        <v>1</v>
      </c>
      <c r="H30" s="41"/>
      <c r="I30" s="41"/>
      <c r="J30" s="45"/>
    </row>
    <row r="31" spans="1:10" ht="15.75" x14ac:dyDescent="0.25">
      <c r="A31" s="38" t="s">
        <v>43</v>
      </c>
      <c r="B31" s="38" t="s">
        <v>69</v>
      </c>
      <c r="C31" s="38" t="s">
        <v>68</v>
      </c>
      <c r="D31" s="39" t="s">
        <v>77</v>
      </c>
      <c r="E31" s="40"/>
      <c r="F31" s="44">
        <v>1</v>
      </c>
      <c r="G31" s="44">
        <v>1</v>
      </c>
      <c r="H31" s="41"/>
      <c r="I31" s="38" t="s">
        <v>101</v>
      </c>
      <c r="J31" s="42">
        <v>5</v>
      </c>
    </row>
    <row r="32" spans="1:10" ht="15.75" x14ac:dyDescent="0.25">
      <c r="A32" s="38"/>
      <c r="B32" s="38"/>
      <c r="C32" s="38"/>
      <c r="D32" s="39"/>
      <c r="E32" s="38"/>
      <c r="F32" s="40"/>
      <c r="G32" s="40"/>
      <c r="H32" s="41"/>
      <c r="I32" s="38" t="s">
        <v>102</v>
      </c>
      <c r="J32" s="42">
        <v>4</v>
      </c>
    </row>
    <row r="33" spans="1:10" ht="15.75" x14ac:dyDescent="0.25">
      <c r="A33" s="38"/>
      <c r="B33" s="38"/>
      <c r="C33" s="38"/>
      <c r="D33" s="39"/>
      <c r="E33" s="38"/>
      <c r="F33" s="40"/>
      <c r="G33" s="40"/>
      <c r="H33" s="41"/>
      <c r="I33" s="38" t="s">
        <v>103</v>
      </c>
      <c r="J33" s="42">
        <v>3</v>
      </c>
    </row>
    <row r="34" spans="1:10" ht="15.75" x14ac:dyDescent="0.25">
      <c r="A34" s="38"/>
      <c r="B34" s="46"/>
      <c r="C34" s="46"/>
      <c r="D34" s="47"/>
      <c r="E34" s="46"/>
      <c r="F34" s="48"/>
      <c r="G34" s="48"/>
      <c r="H34" s="41"/>
      <c r="I34" s="38" t="s">
        <v>104</v>
      </c>
      <c r="J34" s="42">
        <v>2</v>
      </c>
    </row>
    <row r="35" spans="1:10" ht="15.75" x14ac:dyDescent="0.25">
      <c r="A35" s="38" t="s">
        <v>43</v>
      </c>
      <c r="B35" s="38" t="s">
        <v>69</v>
      </c>
      <c r="C35" s="38" t="s">
        <v>67</v>
      </c>
      <c r="D35" s="43">
        <v>10</v>
      </c>
      <c r="E35" s="40"/>
      <c r="F35" s="44">
        <v>1</v>
      </c>
      <c r="G35" s="44">
        <v>1</v>
      </c>
      <c r="H35" s="41"/>
      <c r="I35" s="41"/>
      <c r="J35" s="45"/>
    </row>
    <row r="36" spans="1:10" ht="15.75" x14ac:dyDescent="0.25">
      <c r="A36" s="38" t="s">
        <v>43</v>
      </c>
      <c r="B36" s="46" t="s">
        <v>63</v>
      </c>
      <c r="C36" s="46" t="s">
        <v>70</v>
      </c>
      <c r="D36" s="49">
        <v>10</v>
      </c>
      <c r="E36" s="40"/>
      <c r="F36" s="44">
        <v>1</v>
      </c>
      <c r="G36" s="44">
        <v>1</v>
      </c>
      <c r="H36" s="41"/>
      <c r="I36" s="41"/>
      <c r="J36" s="45"/>
    </row>
    <row r="37" spans="1:10" ht="30" x14ac:dyDescent="0.25">
      <c r="A37" s="38" t="s">
        <v>43</v>
      </c>
      <c r="B37" s="46" t="s">
        <v>63</v>
      </c>
      <c r="C37" s="46" t="s">
        <v>81</v>
      </c>
      <c r="D37" s="47" t="s">
        <v>78</v>
      </c>
      <c r="E37" s="40"/>
      <c r="F37" s="44">
        <v>1</v>
      </c>
      <c r="G37" s="44">
        <v>1</v>
      </c>
      <c r="H37" s="41"/>
      <c r="I37" s="50" t="s">
        <v>105</v>
      </c>
      <c r="J37" s="42">
        <v>10</v>
      </c>
    </row>
    <row r="38" spans="1:10" ht="30" x14ac:dyDescent="0.25">
      <c r="A38" s="38"/>
      <c r="B38" s="46"/>
      <c r="C38" s="46"/>
      <c r="D38" s="47"/>
      <c r="E38" s="40"/>
      <c r="F38" s="44"/>
      <c r="G38" s="44"/>
      <c r="H38" s="41"/>
      <c r="I38" s="50" t="s">
        <v>106</v>
      </c>
      <c r="J38" s="42">
        <v>10</v>
      </c>
    </row>
    <row r="39" spans="1:10" ht="14.45" customHeight="1" x14ac:dyDescent="0.25">
      <c r="A39" s="38"/>
      <c r="B39" s="46"/>
      <c r="C39" s="46"/>
      <c r="D39" s="47"/>
      <c r="E39" s="40"/>
      <c r="F39" s="44"/>
      <c r="G39" s="44"/>
      <c r="H39" s="41"/>
      <c r="I39" s="50" t="s">
        <v>87</v>
      </c>
      <c r="J39" s="42">
        <v>10</v>
      </c>
    </row>
    <row r="40" spans="1:10" ht="15.75" x14ac:dyDescent="0.25">
      <c r="A40" s="38"/>
      <c r="B40" s="38"/>
      <c r="C40" s="38"/>
      <c r="D40" s="39"/>
      <c r="E40" s="38"/>
      <c r="F40" s="40"/>
      <c r="G40" s="40"/>
      <c r="H40" s="41"/>
      <c r="I40" s="38" t="s">
        <v>85</v>
      </c>
      <c r="J40" s="51">
        <v>5</v>
      </c>
    </row>
    <row r="41" spans="1:10" ht="15.75" x14ac:dyDescent="0.25">
      <c r="A41" s="38" t="s">
        <v>43</v>
      </c>
      <c r="B41" s="38" t="s">
        <v>63</v>
      </c>
      <c r="C41" s="38" t="s">
        <v>71</v>
      </c>
      <c r="D41" s="39" t="s">
        <v>79</v>
      </c>
      <c r="E41" s="40"/>
      <c r="F41" s="44">
        <v>1</v>
      </c>
      <c r="G41" s="44">
        <v>1</v>
      </c>
      <c r="H41" s="41"/>
      <c r="I41" s="38" t="s">
        <v>107</v>
      </c>
      <c r="J41" s="42">
        <v>4</v>
      </c>
    </row>
    <row r="42" spans="1:10" ht="15.75" x14ac:dyDescent="0.25">
      <c r="A42" s="38"/>
      <c r="B42" s="38"/>
      <c r="C42" s="38"/>
      <c r="D42" s="39"/>
      <c r="E42" s="38"/>
      <c r="F42" s="40"/>
      <c r="G42" s="40"/>
      <c r="H42" s="41"/>
      <c r="I42" s="38" t="s">
        <v>108</v>
      </c>
      <c r="J42" s="42">
        <v>2</v>
      </c>
    </row>
    <row r="43" spans="1:10" ht="15.75" x14ac:dyDescent="0.25">
      <c r="A43" s="38" t="s">
        <v>43</v>
      </c>
      <c r="B43" s="38" t="s">
        <v>63</v>
      </c>
      <c r="C43" s="38" t="s">
        <v>72</v>
      </c>
      <c r="D43" s="39" t="s">
        <v>80</v>
      </c>
      <c r="E43" s="40"/>
      <c r="F43" s="44">
        <v>1</v>
      </c>
      <c r="G43" s="44">
        <v>1</v>
      </c>
      <c r="H43" s="41"/>
      <c r="I43" s="46" t="s">
        <v>109</v>
      </c>
      <c r="J43" s="51">
        <v>6</v>
      </c>
    </row>
    <row r="44" spans="1:10" ht="15.75" x14ac:dyDescent="0.25">
      <c r="A44" s="38"/>
      <c r="B44" s="38"/>
      <c r="C44" s="38"/>
      <c r="D44" s="39"/>
      <c r="E44" s="38"/>
      <c r="F44" s="40"/>
      <c r="G44" s="40"/>
      <c r="H44" s="41"/>
      <c r="I44" s="46" t="s">
        <v>112</v>
      </c>
      <c r="J44" s="51">
        <v>5</v>
      </c>
    </row>
    <row r="45" spans="1:10" ht="15.75" x14ac:dyDescent="0.25">
      <c r="A45" s="38"/>
      <c r="B45" s="38"/>
      <c r="C45" s="38"/>
      <c r="D45" s="39"/>
      <c r="E45" s="38"/>
      <c r="F45" s="40"/>
      <c r="G45" s="40"/>
      <c r="H45" s="41"/>
      <c r="I45" s="46" t="s">
        <v>111</v>
      </c>
      <c r="J45" s="51">
        <v>4</v>
      </c>
    </row>
    <row r="46" spans="1:10" ht="15.75" x14ac:dyDescent="0.25">
      <c r="A46" s="38"/>
      <c r="B46" s="38"/>
      <c r="C46" s="38"/>
      <c r="D46" s="39"/>
      <c r="E46" s="38"/>
      <c r="F46" s="40"/>
      <c r="G46" s="40"/>
      <c r="H46" s="41"/>
      <c r="I46" s="46" t="s">
        <v>110</v>
      </c>
      <c r="J46" s="51">
        <v>3</v>
      </c>
    </row>
    <row r="47" spans="1:10" ht="15.75" x14ac:dyDescent="0.25">
      <c r="A47" s="38" t="s">
        <v>43</v>
      </c>
      <c r="B47" s="38" t="s">
        <v>136</v>
      </c>
      <c r="C47" s="38" t="s">
        <v>73</v>
      </c>
      <c r="D47" s="39" t="s">
        <v>78</v>
      </c>
      <c r="E47" s="40"/>
      <c r="F47" s="44">
        <v>1</v>
      </c>
      <c r="G47" s="44">
        <v>1</v>
      </c>
      <c r="H47" s="41"/>
      <c r="I47" s="46" t="s">
        <v>113</v>
      </c>
      <c r="J47" s="51">
        <v>10</v>
      </c>
    </row>
    <row r="48" spans="1:10" ht="15.75" x14ac:dyDescent="0.25">
      <c r="A48" s="38"/>
      <c r="B48" s="38"/>
      <c r="C48" s="38"/>
      <c r="D48" s="39"/>
      <c r="E48" s="38"/>
      <c r="F48" s="40"/>
      <c r="G48" s="40"/>
      <c r="H48" s="41"/>
      <c r="I48" s="46" t="s">
        <v>114</v>
      </c>
      <c r="J48" s="51">
        <v>5</v>
      </c>
    </row>
    <row r="49" spans="1:10" ht="15.75" x14ac:dyDescent="0.25">
      <c r="A49" s="38" t="s">
        <v>43</v>
      </c>
      <c r="B49" s="38" t="s">
        <v>136</v>
      </c>
      <c r="C49" s="38" t="s">
        <v>74</v>
      </c>
      <c r="D49" s="39" t="s">
        <v>79</v>
      </c>
      <c r="E49" s="40"/>
      <c r="F49" s="44">
        <v>1</v>
      </c>
      <c r="G49" s="44">
        <v>1</v>
      </c>
      <c r="H49" s="41"/>
      <c r="I49" s="46" t="s">
        <v>115</v>
      </c>
      <c r="J49" s="51">
        <v>4</v>
      </c>
    </row>
    <row r="50" spans="1:10" ht="15.75" x14ac:dyDescent="0.25">
      <c r="A50" s="38"/>
      <c r="B50" s="38"/>
      <c r="C50" s="38"/>
      <c r="D50" s="39"/>
      <c r="E50" s="38"/>
      <c r="F50" s="40"/>
      <c r="G50" s="40"/>
      <c r="H50" s="41"/>
      <c r="I50" s="46" t="s">
        <v>116</v>
      </c>
      <c r="J50" s="51">
        <v>2</v>
      </c>
    </row>
    <row r="51" spans="1:10" ht="15.75" x14ac:dyDescent="0.25">
      <c r="A51" s="38" t="s">
        <v>43</v>
      </c>
      <c r="B51" s="38" t="s">
        <v>149</v>
      </c>
      <c r="C51" s="38" t="s">
        <v>75</v>
      </c>
      <c r="D51" s="39" t="s">
        <v>84</v>
      </c>
      <c r="E51" s="40"/>
      <c r="F51" s="44">
        <v>2</v>
      </c>
      <c r="G51" s="44">
        <v>1</v>
      </c>
      <c r="H51" s="41"/>
      <c r="I51" s="46" t="s">
        <v>117</v>
      </c>
      <c r="J51" s="51">
        <v>15</v>
      </c>
    </row>
    <row r="52" spans="1:10" ht="15.75" x14ac:dyDescent="0.25">
      <c r="A52" s="38"/>
      <c r="B52" s="38"/>
      <c r="C52" s="38"/>
      <c r="D52" s="52"/>
      <c r="E52" s="38"/>
      <c r="F52" s="40"/>
      <c r="G52" s="40"/>
      <c r="H52" s="41"/>
      <c r="I52" s="46" t="s">
        <v>118</v>
      </c>
      <c r="J52" s="51">
        <v>10</v>
      </c>
    </row>
    <row r="53" spans="1:10" ht="15.75" x14ac:dyDescent="0.25">
      <c r="A53" s="38"/>
      <c r="B53" s="38"/>
      <c r="C53" s="38"/>
      <c r="D53" s="52"/>
      <c r="E53" s="38"/>
      <c r="F53" s="40"/>
      <c r="G53" s="40"/>
      <c r="H53" s="41"/>
      <c r="I53" s="46" t="s">
        <v>119</v>
      </c>
      <c r="J53" s="51">
        <v>5</v>
      </c>
    </row>
    <row r="54" spans="1:10" ht="15.75" x14ac:dyDescent="0.25">
      <c r="A54" s="38"/>
      <c r="B54" s="38"/>
      <c r="C54" s="38"/>
      <c r="D54" s="52"/>
      <c r="E54" s="38"/>
      <c r="F54" s="40"/>
      <c r="G54" s="40"/>
      <c r="H54" s="41"/>
      <c r="I54" s="46" t="s">
        <v>88</v>
      </c>
      <c r="J54" s="51">
        <v>5</v>
      </c>
    </row>
    <row r="55" spans="1:10" ht="15.75" x14ac:dyDescent="0.25">
      <c r="A55" s="38"/>
      <c r="B55" s="38"/>
      <c r="C55" s="38"/>
      <c r="D55" s="52"/>
      <c r="E55" s="38"/>
      <c r="F55" s="40"/>
      <c r="G55" s="40"/>
      <c r="H55" s="41"/>
      <c r="I55" s="46" t="s">
        <v>89</v>
      </c>
      <c r="J55" s="51">
        <v>0</v>
      </c>
    </row>
    <row r="56" spans="1:10" ht="15.75" x14ac:dyDescent="0.25">
      <c r="A56" s="38" t="s">
        <v>43</v>
      </c>
      <c r="B56" s="38" t="s">
        <v>149</v>
      </c>
      <c r="C56" s="38" t="s">
        <v>76</v>
      </c>
      <c r="D56" s="52">
        <v>4</v>
      </c>
      <c r="E56" s="40"/>
      <c r="F56" s="44">
        <v>1</v>
      </c>
      <c r="G56" s="44">
        <v>1</v>
      </c>
      <c r="H56" s="41"/>
      <c r="I56" s="41"/>
      <c r="J56" s="45"/>
    </row>
    <row r="57" spans="1:10" ht="15.75" x14ac:dyDescent="0.25">
      <c r="A57" s="38"/>
      <c r="B57" s="38"/>
      <c r="C57" s="38"/>
      <c r="D57" s="38"/>
      <c r="E57" s="43"/>
      <c r="F57" s="38"/>
      <c r="G57" s="38"/>
      <c r="H57" s="38"/>
      <c r="I57" s="38"/>
      <c r="J57" s="38"/>
    </row>
    <row r="58" spans="1:10" ht="15.75" x14ac:dyDescent="0.25">
      <c r="A58" s="53"/>
      <c r="B58" s="38"/>
      <c r="C58" s="54"/>
      <c r="D58" s="54"/>
      <c r="E58" s="43"/>
      <c r="F58" s="38"/>
      <c r="G58" s="38"/>
      <c r="H58" s="38"/>
      <c r="I58" s="38"/>
      <c r="J58" s="38"/>
    </row>
    <row r="59" spans="1:10" ht="15.75" x14ac:dyDescent="0.25">
      <c r="A59" s="53"/>
      <c r="B59" s="38"/>
      <c r="C59" s="54"/>
      <c r="D59" s="54"/>
      <c r="E59" s="43"/>
      <c r="F59" s="38"/>
      <c r="G59" s="38"/>
      <c r="H59" s="38"/>
      <c r="I59" s="38"/>
      <c r="J59" s="38"/>
    </row>
    <row r="60" spans="1:10" ht="15.75" x14ac:dyDescent="0.25">
      <c r="A60" s="53"/>
      <c r="B60" s="38"/>
      <c r="C60" s="54"/>
      <c r="D60" s="54"/>
      <c r="E60" s="38"/>
      <c r="F60" s="38"/>
      <c r="G60" s="38"/>
      <c r="H60" s="38"/>
      <c r="I60" s="38"/>
      <c r="J60" s="38"/>
    </row>
    <row r="61" spans="1:10" ht="15.75" x14ac:dyDescent="0.25">
      <c r="A61" s="38"/>
      <c r="B61" s="38"/>
      <c r="C61" s="38"/>
      <c r="D61" s="38"/>
      <c r="E61" s="38"/>
      <c r="F61" s="38"/>
      <c r="G61" s="38"/>
      <c r="H61" s="38"/>
      <c r="I61" s="38"/>
      <c r="J61" s="38"/>
    </row>
    <row r="62" spans="1:10" ht="15.75" x14ac:dyDescent="0.25">
      <c r="A62" s="38"/>
      <c r="B62" s="38"/>
      <c r="C62" s="38"/>
      <c r="D62" s="38"/>
      <c r="E62" s="38"/>
      <c r="F62" s="38"/>
      <c r="G62" s="38"/>
      <c r="H62" s="38"/>
      <c r="I62" s="38"/>
      <c r="J62" s="38"/>
    </row>
    <row r="63" spans="1:10" ht="15.75" x14ac:dyDescent="0.25">
      <c r="A63" s="38" t="s">
        <v>49</v>
      </c>
      <c r="B63" s="38"/>
      <c r="C63" s="38"/>
      <c r="D63" s="38"/>
      <c r="E63" s="38"/>
      <c r="F63" s="38"/>
      <c r="G63" s="38"/>
      <c r="H63" s="38"/>
      <c r="I63" s="38"/>
      <c r="J63" s="38"/>
    </row>
    <row r="64" spans="1:10" ht="15.75" x14ac:dyDescent="0.25">
      <c r="A64" s="38">
        <v>70</v>
      </c>
      <c r="B64" s="38"/>
      <c r="C64" s="38" t="b">
        <v>1</v>
      </c>
      <c r="D64" s="38"/>
      <c r="E64" s="38"/>
      <c r="F64" s="38"/>
      <c r="G64" s="38"/>
      <c r="H64" s="38"/>
      <c r="I64" s="38"/>
      <c r="J64" s="38"/>
    </row>
    <row r="65" spans="1:10" ht="15.75" x14ac:dyDescent="0.25">
      <c r="A65" s="38">
        <v>80</v>
      </c>
      <c r="B65" s="38"/>
      <c r="C65" s="38"/>
      <c r="D65" s="38"/>
      <c r="E65" s="38"/>
      <c r="F65" s="38"/>
      <c r="G65" s="38"/>
      <c r="H65" s="38"/>
      <c r="I65" s="38"/>
      <c r="J65" s="38"/>
    </row>
    <row r="66" spans="1:10" ht="15.75" x14ac:dyDescent="0.25">
      <c r="A66" s="38">
        <v>90</v>
      </c>
      <c r="B66" s="38"/>
      <c r="C66" s="38"/>
      <c r="D66" s="38"/>
      <c r="E66" s="38"/>
      <c r="F66" s="38"/>
      <c r="G66" s="38"/>
      <c r="H66" s="38"/>
      <c r="I66" s="38"/>
      <c r="J66" s="38"/>
    </row>
    <row r="67" spans="1:10" ht="15.75" x14ac:dyDescent="0.25">
      <c r="A67" s="38">
        <v>100</v>
      </c>
      <c r="B67" s="38"/>
      <c r="C67" s="38"/>
      <c r="D67" s="38"/>
      <c r="E67" s="38"/>
      <c r="F67" s="38"/>
      <c r="G67" s="38"/>
      <c r="H67" s="38"/>
      <c r="I67" s="38"/>
      <c r="J67" s="38"/>
    </row>
    <row r="68" spans="1:10" ht="15.75" x14ac:dyDescent="0.25">
      <c r="A68" s="38"/>
      <c r="B68" s="38"/>
      <c r="C68" s="38"/>
      <c r="D68" s="38"/>
      <c r="E68" s="38"/>
      <c r="F68" s="38"/>
      <c r="G68" s="38"/>
      <c r="H68" s="38"/>
      <c r="I68" s="38"/>
      <c r="J68" s="38"/>
    </row>
    <row r="69" spans="1:10" ht="15.75" x14ac:dyDescent="0.25">
      <c r="A69" s="38" t="s">
        <v>46</v>
      </c>
      <c r="B69" s="38"/>
      <c r="C69" s="38"/>
      <c r="D69" s="38"/>
      <c r="E69" s="38"/>
      <c r="F69" s="38"/>
      <c r="G69" s="38"/>
      <c r="H69" s="38"/>
      <c r="I69" s="38"/>
      <c r="J69" s="38"/>
    </row>
    <row r="70" spans="1:10" ht="15.75" x14ac:dyDescent="0.25">
      <c r="A70" s="38" t="s">
        <v>47</v>
      </c>
      <c r="B70" s="38"/>
      <c r="C70" s="38"/>
      <c r="D70" s="38"/>
      <c r="E70" s="38"/>
      <c r="F70" s="38"/>
      <c r="G70" s="38"/>
      <c r="H70" s="38"/>
      <c r="I70" s="38"/>
      <c r="J70" s="38"/>
    </row>
    <row r="73" spans="1:10" x14ac:dyDescent="0.25">
      <c r="A73" s="2" t="s">
        <v>176</v>
      </c>
    </row>
    <row r="74" spans="1:10" x14ac:dyDescent="0.25">
      <c r="A74" s="2" t="s">
        <v>171</v>
      </c>
      <c r="B74" s="2">
        <v>1</v>
      </c>
    </row>
    <row r="75" spans="1:10" x14ac:dyDescent="0.25">
      <c r="A75" s="2" t="s">
        <v>172</v>
      </c>
    </row>
    <row r="76" spans="1:10" x14ac:dyDescent="0.25">
      <c r="A76" s="2" t="s">
        <v>173</v>
      </c>
    </row>
    <row r="77" spans="1:10" x14ac:dyDescent="0.25">
      <c r="A77" s="2" t="s">
        <v>174</v>
      </c>
    </row>
    <row r="78" spans="1:10" x14ac:dyDescent="0.25">
      <c r="A78" s="2" t="s">
        <v>175</v>
      </c>
    </row>
  </sheetData>
  <sheetProtection algorithmName="SHA-512" hashValue="mpLdZTrYwDXMV94e/f82hKxbe3B54R22m86tsxU11ZtqUzlfJJmZm28WHQuHp+p7ZCZYBX8KNMZx8cwddgtYOg==" saltValue="bBbNw5PWboQUP98XA2EUYg==" spinCount="100000" sheet="1" objects="1" scenarios="1"/>
  <sortState ref="I49:J50">
    <sortCondition descending="1" ref="J49:J50"/>
  </sortState>
  <mergeCells count="1">
    <mergeCell ref="D2:D7"/>
  </mergeCells>
  <pageMargins left="0.7" right="0.7" top="0.75" bottom="0.75" header="0.3" footer="0.3"/>
  <pageSetup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5</xdr:col>
                    <xdr:colOff>209550</xdr:colOff>
                    <xdr:row>1</xdr:row>
                    <xdr:rowOff>19050</xdr:rowOff>
                  </from>
                  <to>
                    <xdr:col>5</xdr:col>
                    <xdr:colOff>419100</xdr:colOff>
                    <xdr:row>1</xdr:row>
                    <xdr:rowOff>161925</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7</xdr:col>
                    <xdr:colOff>304800</xdr:colOff>
                    <xdr:row>1</xdr:row>
                    <xdr:rowOff>19050</xdr:rowOff>
                  </from>
                  <to>
                    <xdr:col>7</xdr:col>
                    <xdr:colOff>514350</xdr:colOff>
                    <xdr:row>1</xdr:row>
                    <xdr:rowOff>161925</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5</xdr:col>
                    <xdr:colOff>209550</xdr:colOff>
                    <xdr:row>2</xdr:row>
                    <xdr:rowOff>19050</xdr:rowOff>
                  </from>
                  <to>
                    <xdr:col>5</xdr:col>
                    <xdr:colOff>419100</xdr:colOff>
                    <xdr:row>2</xdr:row>
                    <xdr:rowOff>161925</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5</xdr:col>
                    <xdr:colOff>209550</xdr:colOff>
                    <xdr:row>3</xdr:row>
                    <xdr:rowOff>19050</xdr:rowOff>
                  </from>
                  <to>
                    <xdr:col>5</xdr:col>
                    <xdr:colOff>419100</xdr:colOff>
                    <xdr:row>3</xdr:row>
                    <xdr:rowOff>161925</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5</xdr:col>
                    <xdr:colOff>209550</xdr:colOff>
                    <xdr:row>4</xdr:row>
                    <xdr:rowOff>19050</xdr:rowOff>
                  </from>
                  <to>
                    <xdr:col>5</xdr:col>
                    <xdr:colOff>419100</xdr:colOff>
                    <xdr:row>4</xdr:row>
                    <xdr:rowOff>161925</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5</xdr:col>
                    <xdr:colOff>209550</xdr:colOff>
                    <xdr:row>5</xdr:row>
                    <xdr:rowOff>19050</xdr:rowOff>
                  </from>
                  <to>
                    <xdr:col>5</xdr:col>
                    <xdr:colOff>419100</xdr:colOff>
                    <xdr:row>5</xdr:row>
                    <xdr:rowOff>161925</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5</xdr:col>
                    <xdr:colOff>209550</xdr:colOff>
                    <xdr:row>6</xdr:row>
                    <xdr:rowOff>19050</xdr:rowOff>
                  </from>
                  <to>
                    <xdr:col>5</xdr:col>
                    <xdr:colOff>419100</xdr:colOff>
                    <xdr:row>6</xdr:row>
                    <xdr:rowOff>161925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5</xdr:col>
                    <xdr:colOff>209550</xdr:colOff>
                    <xdr:row>7</xdr:row>
                    <xdr:rowOff>19050</xdr:rowOff>
                  </from>
                  <to>
                    <xdr:col>5</xdr:col>
                    <xdr:colOff>419100</xdr:colOff>
                    <xdr:row>7</xdr:row>
                    <xdr:rowOff>161925</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5</xdr:col>
                    <xdr:colOff>209550</xdr:colOff>
                    <xdr:row>8</xdr:row>
                    <xdr:rowOff>19050</xdr:rowOff>
                  </from>
                  <to>
                    <xdr:col>5</xdr:col>
                    <xdr:colOff>419100</xdr:colOff>
                    <xdr:row>8</xdr:row>
                    <xdr:rowOff>161925</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5</xdr:col>
                    <xdr:colOff>209550</xdr:colOff>
                    <xdr:row>9</xdr:row>
                    <xdr:rowOff>19050</xdr:rowOff>
                  </from>
                  <to>
                    <xdr:col>5</xdr:col>
                    <xdr:colOff>419100</xdr:colOff>
                    <xdr:row>9</xdr:row>
                    <xdr:rowOff>161925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7</xdr:col>
                    <xdr:colOff>304800</xdr:colOff>
                    <xdr:row>2</xdr:row>
                    <xdr:rowOff>19050</xdr:rowOff>
                  </from>
                  <to>
                    <xdr:col>7</xdr:col>
                    <xdr:colOff>514350</xdr:colOff>
                    <xdr:row>2</xdr:row>
                    <xdr:rowOff>161925</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7</xdr:col>
                    <xdr:colOff>304800</xdr:colOff>
                    <xdr:row>3</xdr:row>
                    <xdr:rowOff>19050</xdr:rowOff>
                  </from>
                  <to>
                    <xdr:col>7</xdr:col>
                    <xdr:colOff>514350</xdr:colOff>
                    <xdr:row>3</xdr:row>
                    <xdr:rowOff>161925</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7</xdr:col>
                    <xdr:colOff>304800</xdr:colOff>
                    <xdr:row>4</xdr:row>
                    <xdr:rowOff>19050</xdr:rowOff>
                  </from>
                  <to>
                    <xdr:col>7</xdr:col>
                    <xdr:colOff>514350</xdr:colOff>
                    <xdr:row>4</xdr:row>
                    <xdr:rowOff>161925</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7</xdr:col>
                    <xdr:colOff>304800</xdr:colOff>
                    <xdr:row>5</xdr:row>
                    <xdr:rowOff>19050</xdr:rowOff>
                  </from>
                  <to>
                    <xdr:col>7</xdr:col>
                    <xdr:colOff>514350</xdr:colOff>
                    <xdr:row>5</xdr:row>
                    <xdr:rowOff>161925</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7</xdr:col>
                    <xdr:colOff>304800</xdr:colOff>
                    <xdr:row>6</xdr:row>
                    <xdr:rowOff>19050</xdr:rowOff>
                  </from>
                  <to>
                    <xdr:col>7</xdr:col>
                    <xdr:colOff>514350</xdr:colOff>
                    <xdr:row>6</xdr:row>
                    <xdr:rowOff>161925</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7</xdr:col>
                    <xdr:colOff>304800</xdr:colOff>
                    <xdr:row>7</xdr:row>
                    <xdr:rowOff>19050</xdr:rowOff>
                  </from>
                  <to>
                    <xdr:col>7</xdr:col>
                    <xdr:colOff>514350</xdr:colOff>
                    <xdr:row>7</xdr:row>
                    <xdr:rowOff>161925</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7</xdr:col>
                    <xdr:colOff>304800</xdr:colOff>
                    <xdr:row>8</xdr:row>
                    <xdr:rowOff>19050</xdr:rowOff>
                  </from>
                  <to>
                    <xdr:col>7</xdr:col>
                    <xdr:colOff>514350</xdr:colOff>
                    <xdr:row>8</xdr:row>
                    <xdr:rowOff>161925</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7</xdr:col>
                    <xdr:colOff>304800</xdr:colOff>
                    <xdr:row>9</xdr:row>
                    <xdr:rowOff>19050</xdr:rowOff>
                  </from>
                  <to>
                    <xdr:col>7</xdr:col>
                    <xdr:colOff>514350</xdr:colOff>
                    <xdr:row>9</xdr:row>
                    <xdr:rowOff>161925</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5</xdr:col>
                    <xdr:colOff>9525</xdr:colOff>
                    <xdr:row>1</xdr:row>
                    <xdr:rowOff>19050</xdr:rowOff>
                  </from>
                  <to>
                    <xdr:col>7</xdr:col>
                    <xdr:colOff>714375</xdr:colOff>
                    <xdr:row>1</xdr:row>
                    <xdr:rowOff>171450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5</xdr:col>
                    <xdr:colOff>19050</xdr:colOff>
                    <xdr:row>2</xdr:row>
                    <xdr:rowOff>19050</xdr:rowOff>
                  </from>
                  <to>
                    <xdr:col>7</xdr:col>
                    <xdr:colOff>714375</xdr:colOff>
                    <xdr:row>2</xdr:row>
                    <xdr:rowOff>171450</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5</xdr:col>
                    <xdr:colOff>19050</xdr:colOff>
                    <xdr:row>3</xdr:row>
                    <xdr:rowOff>19050</xdr:rowOff>
                  </from>
                  <to>
                    <xdr:col>7</xdr:col>
                    <xdr:colOff>714375</xdr:colOff>
                    <xdr:row>3</xdr:row>
                    <xdr:rowOff>171450</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5</xdr:col>
                    <xdr:colOff>19050</xdr:colOff>
                    <xdr:row>4</xdr:row>
                    <xdr:rowOff>9525</xdr:rowOff>
                  </from>
                  <to>
                    <xdr:col>7</xdr:col>
                    <xdr:colOff>714375</xdr:colOff>
                    <xdr:row>4</xdr:row>
                    <xdr:rowOff>171450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5</xdr:col>
                    <xdr:colOff>9525</xdr:colOff>
                    <xdr:row>5</xdr:row>
                    <xdr:rowOff>9525</xdr:rowOff>
                  </from>
                  <to>
                    <xdr:col>7</xdr:col>
                    <xdr:colOff>704850</xdr:colOff>
                    <xdr:row>5</xdr:row>
                    <xdr:rowOff>171450</xdr:rowOff>
                  </to>
                </anchor>
              </controlPr>
            </control>
          </mc:Choice>
        </mc:AlternateContent>
        <mc:AlternateContent xmlns:mc="http://schemas.openxmlformats.org/markup-compatibility/2006">
          <mc:Choice Requires="x14">
            <control shapeId="5144" r:id="rId27" name="Group Box 24">
              <controlPr defaultSize="0" autoFill="0" autoPict="0">
                <anchor moveWithCells="1">
                  <from>
                    <xdr:col>5</xdr:col>
                    <xdr:colOff>9525</xdr:colOff>
                    <xdr:row>6</xdr:row>
                    <xdr:rowOff>9525</xdr:rowOff>
                  </from>
                  <to>
                    <xdr:col>7</xdr:col>
                    <xdr:colOff>704850</xdr:colOff>
                    <xdr:row>6</xdr:row>
                    <xdr:rowOff>171450</xdr:rowOff>
                  </to>
                </anchor>
              </controlPr>
            </control>
          </mc:Choice>
        </mc:AlternateContent>
        <mc:AlternateContent xmlns:mc="http://schemas.openxmlformats.org/markup-compatibility/2006">
          <mc:Choice Requires="x14">
            <control shapeId="5145" r:id="rId28" name="Group Box 25">
              <controlPr defaultSize="0" autoFill="0" autoPict="0">
                <anchor moveWithCells="1">
                  <from>
                    <xdr:col>5</xdr:col>
                    <xdr:colOff>9525</xdr:colOff>
                    <xdr:row>7</xdr:row>
                    <xdr:rowOff>9525</xdr:rowOff>
                  </from>
                  <to>
                    <xdr:col>7</xdr:col>
                    <xdr:colOff>704850</xdr:colOff>
                    <xdr:row>7</xdr:row>
                    <xdr:rowOff>171450</xdr:rowOff>
                  </to>
                </anchor>
              </controlPr>
            </control>
          </mc:Choice>
        </mc:AlternateContent>
        <mc:AlternateContent xmlns:mc="http://schemas.openxmlformats.org/markup-compatibility/2006">
          <mc:Choice Requires="x14">
            <control shapeId="5146" r:id="rId29" name="Group Box 26">
              <controlPr defaultSize="0" autoFill="0" autoPict="0">
                <anchor moveWithCells="1">
                  <from>
                    <xdr:col>5</xdr:col>
                    <xdr:colOff>9525</xdr:colOff>
                    <xdr:row>8</xdr:row>
                    <xdr:rowOff>19050</xdr:rowOff>
                  </from>
                  <to>
                    <xdr:col>7</xdr:col>
                    <xdr:colOff>704850</xdr:colOff>
                    <xdr:row>9</xdr:row>
                    <xdr:rowOff>0</xdr:rowOff>
                  </to>
                </anchor>
              </controlPr>
            </control>
          </mc:Choice>
        </mc:AlternateContent>
        <mc:AlternateContent xmlns:mc="http://schemas.openxmlformats.org/markup-compatibility/2006">
          <mc:Choice Requires="x14">
            <control shapeId="5147" r:id="rId30" name="Group Box 27">
              <controlPr defaultSize="0" autoFill="0" autoPict="0">
                <anchor moveWithCells="1">
                  <from>
                    <xdr:col>5</xdr:col>
                    <xdr:colOff>9525</xdr:colOff>
                    <xdr:row>9</xdr:row>
                    <xdr:rowOff>19050</xdr:rowOff>
                  </from>
                  <to>
                    <xdr:col>7</xdr:col>
                    <xdr:colOff>704850</xdr:colOff>
                    <xdr:row>9</xdr:row>
                    <xdr:rowOff>171450</xdr:rowOff>
                  </to>
                </anchor>
              </controlPr>
            </control>
          </mc:Choice>
        </mc:AlternateContent>
        <mc:AlternateContent xmlns:mc="http://schemas.openxmlformats.org/markup-compatibility/2006">
          <mc:Choice Requires="x14">
            <control shapeId="5148" r:id="rId31" name="Option Button 28">
              <controlPr defaultSize="0" autoFill="0" autoLine="0" autoPict="0">
                <anchor moveWithCells="1">
                  <from>
                    <xdr:col>5</xdr:col>
                    <xdr:colOff>209550</xdr:colOff>
                    <xdr:row>10</xdr:row>
                    <xdr:rowOff>19050</xdr:rowOff>
                  </from>
                  <to>
                    <xdr:col>5</xdr:col>
                    <xdr:colOff>419100</xdr:colOff>
                    <xdr:row>10</xdr:row>
                    <xdr:rowOff>161925</xdr:rowOff>
                  </to>
                </anchor>
              </controlPr>
            </control>
          </mc:Choice>
        </mc:AlternateContent>
        <mc:AlternateContent xmlns:mc="http://schemas.openxmlformats.org/markup-compatibility/2006">
          <mc:Choice Requires="x14">
            <control shapeId="5149" r:id="rId32" name="Option Button 29">
              <controlPr defaultSize="0" autoFill="0" autoLine="0" autoPict="0">
                <anchor moveWithCells="1">
                  <from>
                    <xdr:col>6</xdr:col>
                    <xdr:colOff>209550</xdr:colOff>
                    <xdr:row>10</xdr:row>
                    <xdr:rowOff>19050</xdr:rowOff>
                  </from>
                  <to>
                    <xdr:col>6</xdr:col>
                    <xdr:colOff>419100</xdr:colOff>
                    <xdr:row>10</xdr:row>
                    <xdr:rowOff>161925</xdr:rowOff>
                  </to>
                </anchor>
              </controlPr>
            </control>
          </mc:Choice>
        </mc:AlternateContent>
        <mc:AlternateContent xmlns:mc="http://schemas.openxmlformats.org/markup-compatibility/2006">
          <mc:Choice Requires="x14">
            <control shapeId="5150" r:id="rId33" name="Group Box 30">
              <controlPr defaultSize="0" autoFill="0" autoPict="0">
                <anchor moveWithCells="1">
                  <from>
                    <xdr:col>5</xdr:col>
                    <xdr:colOff>9525</xdr:colOff>
                    <xdr:row>10</xdr:row>
                    <xdr:rowOff>19050</xdr:rowOff>
                  </from>
                  <to>
                    <xdr:col>6</xdr:col>
                    <xdr:colOff>542925</xdr:colOff>
                    <xdr:row>11</xdr:row>
                    <xdr:rowOff>0</xdr:rowOff>
                  </to>
                </anchor>
              </controlPr>
            </control>
          </mc:Choice>
        </mc:AlternateContent>
        <mc:AlternateContent xmlns:mc="http://schemas.openxmlformats.org/markup-compatibility/2006">
          <mc:Choice Requires="x14">
            <control shapeId="5151" r:id="rId34" name="Option Button 31">
              <controlPr defaultSize="0" autoFill="0" autoLine="0" autoPict="0">
                <anchor moveWithCells="1">
                  <from>
                    <xdr:col>5</xdr:col>
                    <xdr:colOff>200025</xdr:colOff>
                    <xdr:row>14</xdr:row>
                    <xdr:rowOff>38100</xdr:rowOff>
                  </from>
                  <to>
                    <xdr:col>5</xdr:col>
                    <xdr:colOff>409575</xdr:colOff>
                    <xdr:row>14</xdr:row>
                    <xdr:rowOff>180975</xdr:rowOff>
                  </to>
                </anchor>
              </controlPr>
            </control>
          </mc:Choice>
        </mc:AlternateContent>
        <mc:AlternateContent xmlns:mc="http://schemas.openxmlformats.org/markup-compatibility/2006">
          <mc:Choice Requires="x14">
            <control shapeId="5152" r:id="rId35" name="Option Button 32">
              <controlPr defaultSize="0" autoFill="0" autoLine="0" autoPict="0">
                <anchor moveWithCells="1">
                  <from>
                    <xdr:col>6</xdr:col>
                    <xdr:colOff>209550</xdr:colOff>
                    <xdr:row>14</xdr:row>
                    <xdr:rowOff>19050</xdr:rowOff>
                  </from>
                  <to>
                    <xdr:col>6</xdr:col>
                    <xdr:colOff>419100</xdr:colOff>
                    <xdr:row>14</xdr:row>
                    <xdr:rowOff>161925</xdr:rowOff>
                  </to>
                </anchor>
              </controlPr>
            </control>
          </mc:Choice>
        </mc:AlternateContent>
        <mc:AlternateContent xmlns:mc="http://schemas.openxmlformats.org/markup-compatibility/2006">
          <mc:Choice Requires="x14">
            <control shapeId="5153" r:id="rId36" name="Group Box 33">
              <controlPr defaultSize="0" autoFill="0" autoPict="0">
                <anchor moveWithCells="1">
                  <from>
                    <xdr:col>5</xdr:col>
                    <xdr:colOff>9525</xdr:colOff>
                    <xdr:row>14</xdr:row>
                    <xdr:rowOff>19050</xdr:rowOff>
                  </from>
                  <to>
                    <xdr:col>6</xdr:col>
                    <xdr:colOff>552450</xdr:colOff>
                    <xdr:row>15</xdr:row>
                    <xdr:rowOff>0</xdr:rowOff>
                  </to>
                </anchor>
              </controlPr>
            </control>
          </mc:Choice>
        </mc:AlternateContent>
        <mc:AlternateContent xmlns:mc="http://schemas.openxmlformats.org/markup-compatibility/2006">
          <mc:Choice Requires="x14">
            <control shapeId="5154" r:id="rId37" name="Option Button 34">
              <controlPr defaultSize="0" autoFill="0" autoLine="0" autoPict="0">
                <anchor moveWithCells="1">
                  <from>
                    <xdr:col>5</xdr:col>
                    <xdr:colOff>209550</xdr:colOff>
                    <xdr:row>18</xdr:row>
                    <xdr:rowOff>19050</xdr:rowOff>
                  </from>
                  <to>
                    <xdr:col>5</xdr:col>
                    <xdr:colOff>419100</xdr:colOff>
                    <xdr:row>18</xdr:row>
                    <xdr:rowOff>161925</xdr:rowOff>
                  </to>
                </anchor>
              </controlPr>
            </control>
          </mc:Choice>
        </mc:AlternateContent>
        <mc:AlternateContent xmlns:mc="http://schemas.openxmlformats.org/markup-compatibility/2006">
          <mc:Choice Requires="x14">
            <control shapeId="5155" r:id="rId38" name="Option Button 35">
              <controlPr defaultSize="0" autoFill="0" autoLine="0" autoPict="0">
                <anchor moveWithCells="1">
                  <from>
                    <xdr:col>6</xdr:col>
                    <xdr:colOff>209550</xdr:colOff>
                    <xdr:row>18</xdr:row>
                    <xdr:rowOff>19050</xdr:rowOff>
                  </from>
                  <to>
                    <xdr:col>6</xdr:col>
                    <xdr:colOff>419100</xdr:colOff>
                    <xdr:row>18</xdr:row>
                    <xdr:rowOff>161925</xdr:rowOff>
                  </to>
                </anchor>
              </controlPr>
            </control>
          </mc:Choice>
        </mc:AlternateContent>
        <mc:AlternateContent xmlns:mc="http://schemas.openxmlformats.org/markup-compatibility/2006">
          <mc:Choice Requires="x14">
            <control shapeId="5156" r:id="rId39" name="Group Box 36">
              <controlPr defaultSize="0" autoFill="0" autoPict="0">
                <anchor moveWithCells="1">
                  <from>
                    <xdr:col>5</xdr:col>
                    <xdr:colOff>9525</xdr:colOff>
                    <xdr:row>18</xdr:row>
                    <xdr:rowOff>19050</xdr:rowOff>
                  </from>
                  <to>
                    <xdr:col>6</xdr:col>
                    <xdr:colOff>552450</xdr:colOff>
                    <xdr:row>19</xdr:row>
                    <xdr:rowOff>0</xdr:rowOff>
                  </to>
                </anchor>
              </controlPr>
            </control>
          </mc:Choice>
        </mc:AlternateContent>
        <mc:AlternateContent xmlns:mc="http://schemas.openxmlformats.org/markup-compatibility/2006">
          <mc:Choice Requires="x14">
            <control shapeId="5157" r:id="rId40" name="Option Button 37">
              <controlPr defaultSize="0" autoFill="0" autoLine="0" autoPict="0">
                <anchor moveWithCells="1">
                  <from>
                    <xdr:col>5</xdr:col>
                    <xdr:colOff>209550</xdr:colOff>
                    <xdr:row>25</xdr:row>
                    <xdr:rowOff>19050</xdr:rowOff>
                  </from>
                  <to>
                    <xdr:col>5</xdr:col>
                    <xdr:colOff>419100</xdr:colOff>
                    <xdr:row>25</xdr:row>
                    <xdr:rowOff>161925</xdr:rowOff>
                  </to>
                </anchor>
              </controlPr>
            </control>
          </mc:Choice>
        </mc:AlternateContent>
        <mc:AlternateContent xmlns:mc="http://schemas.openxmlformats.org/markup-compatibility/2006">
          <mc:Choice Requires="x14">
            <control shapeId="5158" r:id="rId41" name="Option Button 38">
              <controlPr defaultSize="0" autoFill="0" autoLine="0" autoPict="0">
                <anchor moveWithCells="1">
                  <from>
                    <xdr:col>6</xdr:col>
                    <xdr:colOff>209550</xdr:colOff>
                    <xdr:row>25</xdr:row>
                    <xdr:rowOff>19050</xdr:rowOff>
                  </from>
                  <to>
                    <xdr:col>6</xdr:col>
                    <xdr:colOff>419100</xdr:colOff>
                    <xdr:row>25</xdr:row>
                    <xdr:rowOff>161925</xdr:rowOff>
                  </to>
                </anchor>
              </controlPr>
            </control>
          </mc:Choice>
        </mc:AlternateContent>
        <mc:AlternateContent xmlns:mc="http://schemas.openxmlformats.org/markup-compatibility/2006">
          <mc:Choice Requires="x14">
            <control shapeId="5159" r:id="rId42" name="Group Box 39">
              <controlPr defaultSize="0" autoFill="0" autoPict="0">
                <anchor moveWithCells="1">
                  <from>
                    <xdr:col>5</xdr:col>
                    <xdr:colOff>9525</xdr:colOff>
                    <xdr:row>25</xdr:row>
                    <xdr:rowOff>19050</xdr:rowOff>
                  </from>
                  <to>
                    <xdr:col>6</xdr:col>
                    <xdr:colOff>552450</xdr:colOff>
                    <xdr:row>26</xdr:row>
                    <xdr:rowOff>0</xdr:rowOff>
                  </to>
                </anchor>
              </controlPr>
            </control>
          </mc:Choice>
        </mc:AlternateContent>
        <mc:AlternateContent xmlns:mc="http://schemas.openxmlformats.org/markup-compatibility/2006">
          <mc:Choice Requires="x14">
            <control shapeId="5160" r:id="rId43" name="Option Button 40">
              <controlPr defaultSize="0" autoFill="0" autoLine="0" autoPict="0">
                <anchor moveWithCells="1">
                  <from>
                    <xdr:col>5</xdr:col>
                    <xdr:colOff>209550</xdr:colOff>
                    <xdr:row>29</xdr:row>
                    <xdr:rowOff>19050</xdr:rowOff>
                  </from>
                  <to>
                    <xdr:col>5</xdr:col>
                    <xdr:colOff>419100</xdr:colOff>
                    <xdr:row>29</xdr:row>
                    <xdr:rowOff>161925</xdr:rowOff>
                  </to>
                </anchor>
              </controlPr>
            </control>
          </mc:Choice>
        </mc:AlternateContent>
        <mc:AlternateContent xmlns:mc="http://schemas.openxmlformats.org/markup-compatibility/2006">
          <mc:Choice Requires="x14">
            <control shapeId="5161" r:id="rId44" name="Option Button 41">
              <controlPr defaultSize="0" autoFill="0" autoLine="0" autoPict="0">
                <anchor moveWithCells="1">
                  <from>
                    <xdr:col>6</xdr:col>
                    <xdr:colOff>209550</xdr:colOff>
                    <xdr:row>29</xdr:row>
                    <xdr:rowOff>19050</xdr:rowOff>
                  </from>
                  <to>
                    <xdr:col>6</xdr:col>
                    <xdr:colOff>419100</xdr:colOff>
                    <xdr:row>29</xdr:row>
                    <xdr:rowOff>161925</xdr:rowOff>
                  </to>
                </anchor>
              </controlPr>
            </control>
          </mc:Choice>
        </mc:AlternateContent>
        <mc:AlternateContent xmlns:mc="http://schemas.openxmlformats.org/markup-compatibility/2006">
          <mc:Choice Requires="x14">
            <control shapeId="5162" r:id="rId45" name="Group Box 42">
              <controlPr defaultSize="0" autoFill="0" autoPict="0">
                <anchor moveWithCells="1">
                  <from>
                    <xdr:col>5</xdr:col>
                    <xdr:colOff>9525</xdr:colOff>
                    <xdr:row>29</xdr:row>
                    <xdr:rowOff>19050</xdr:rowOff>
                  </from>
                  <to>
                    <xdr:col>6</xdr:col>
                    <xdr:colOff>552450</xdr:colOff>
                    <xdr:row>29</xdr:row>
                    <xdr:rowOff>190500</xdr:rowOff>
                  </to>
                </anchor>
              </controlPr>
            </control>
          </mc:Choice>
        </mc:AlternateContent>
        <mc:AlternateContent xmlns:mc="http://schemas.openxmlformats.org/markup-compatibility/2006">
          <mc:Choice Requires="x14">
            <control shapeId="5163" r:id="rId46" name="Option Button 43">
              <controlPr defaultSize="0" autoFill="0" autoLine="0" autoPict="0">
                <anchor moveWithCells="1">
                  <from>
                    <xdr:col>5</xdr:col>
                    <xdr:colOff>209550</xdr:colOff>
                    <xdr:row>30</xdr:row>
                    <xdr:rowOff>19050</xdr:rowOff>
                  </from>
                  <to>
                    <xdr:col>5</xdr:col>
                    <xdr:colOff>419100</xdr:colOff>
                    <xdr:row>30</xdr:row>
                    <xdr:rowOff>161925</xdr:rowOff>
                  </to>
                </anchor>
              </controlPr>
            </control>
          </mc:Choice>
        </mc:AlternateContent>
        <mc:AlternateContent xmlns:mc="http://schemas.openxmlformats.org/markup-compatibility/2006">
          <mc:Choice Requires="x14">
            <control shapeId="5164" r:id="rId47" name="Option Button 44">
              <controlPr defaultSize="0" autoFill="0" autoLine="0" autoPict="0">
                <anchor moveWithCells="1">
                  <from>
                    <xdr:col>6</xdr:col>
                    <xdr:colOff>209550</xdr:colOff>
                    <xdr:row>30</xdr:row>
                    <xdr:rowOff>19050</xdr:rowOff>
                  </from>
                  <to>
                    <xdr:col>6</xdr:col>
                    <xdr:colOff>419100</xdr:colOff>
                    <xdr:row>30</xdr:row>
                    <xdr:rowOff>161925</xdr:rowOff>
                  </to>
                </anchor>
              </controlPr>
            </control>
          </mc:Choice>
        </mc:AlternateContent>
        <mc:AlternateContent xmlns:mc="http://schemas.openxmlformats.org/markup-compatibility/2006">
          <mc:Choice Requires="x14">
            <control shapeId="5165" r:id="rId48" name="Group Box 45">
              <controlPr defaultSize="0" autoFill="0" autoPict="0">
                <anchor moveWithCells="1">
                  <from>
                    <xdr:col>5</xdr:col>
                    <xdr:colOff>9525</xdr:colOff>
                    <xdr:row>30</xdr:row>
                    <xdr:rowOff>19050</xdr:rowOff>
                  </from>
                  <to>
                    <xdr:col>6</xdr:col>
                    <xdr:colOff>552450</xdr:colOff>
                    <xdr:row>30</xdr:row>
                    <xdr:rowOff>190500</xdr:rowOff>
                  </to>
                </anchor>
              </controlPr>
            </control>
          </mc:Choice>
        </mc:AlternateContent>
        <mc:AlternateContent xmlns:mc="http://schemas.openxmlformats.org/markup-compatibility/2006">
          <mc:Choice Requires="x14">
            <control shapeId="5166" r:id="rId49" name="Option Button 46">
              <controlPr defaultSize="0" autoFill="0" autoLine="0" autoPict="0">
                <anchor moveWithCells="1">
                  <from>
                    <xdr:col>5</xdr:col>
                    <xdr:colOff>209550</xdr:colOff>
                    <xdr:row>35</xdr:row>
                    <xdr:rowOff>19050</xdr:rowOff>
                  </from>
                  <to>
                    <xdr:col>5</xdr:col>
                    <xdr:colOff>419100</xdr:colOff>
                    <xdr:row>35</xdr:row>
                    <xdr:rowOff>161925</xdr:rowOff>
                  </to>
                </anchor>
              </controlPr>
            </control>
          </mc:Choice>
        </mc:AlternateContent>
        <mc:AlternateContent xmlns:mc="http://schemas.openxmlformats.org/markup-compatibility/2006">
          <mc:Choice Requires="x14">
            <control shapeId="5167" r:id="rId50" name="Option Button 47">
              <controlPr defaultSize="0" autoFill="0" autoLine="0" autoPict="0">
                <anchor moveWithCells="1">
                  <from>
                    <xdr:col>6</xdr:col>
                    <xdr:colOff>209550</xdr:colOff>
                    <xdr:row>35</xdr:row>
                    <xdr:rowOff>19050</xdr:rowOff>
                  </from>
                  <to>
                    <xdr:col>6</xdr:col>
                    <xdr:colOff>419100</xdr:colOff>
                    <xdr:row>35</xdr:row>
                    <xdr:rowOff>161925</xdr:rowOff>
                  </to>
                </anchor>
              </controlPr>
            </control>
          </mc:Choice>
        </mc:AlternateContent>
        <mc:AlternateContent xmlns:mc="http://schemas.openxmlformats.org/markup-compatibility/2006">
          <mc:Choice Requires="x14">
            <control shapeId="5168" r:id="rId51" name="Group Box 48">
              <controlPr defaultSize="0" autoFill="0" autoPict="0">
                <anchor moveWithCells="1">
                  <from>
                    <xdr:col>5</xdr:col>
                    <xdr:colOff>9525</xdr:colOff>
                    <xdr:row>35</xdr:row>
                    <xdr:rowOff>19050</xdr:rowOff>
                  </from>
                  <to>
                    <xdr:col>6</xdr:col>
                    <xdr:colOff>552450</xdr:colOff>
                    <xdr:row>35</xdr:row>
                    <xdr:rowOff>190500</xdr:rowOff>
                  </to>
                </anchor>
              </controlPr>
            </control>
          </mc:Choice>
        </mc:AlternateContent>
        <mc:AlternateContent xmlns:mc="http://schemas.openxmlformats.org/markup-compatibility/2006">
          <mc:Choice Requires="x14">
            <control shapeId="5169" r:id="rId52" name="Option Button 49">
              <controlPr defaultSize="0" autoFill="0" autoLine="0" autoPict="0">
                <anchor moveWithCells="1">
                  <from>
                    <xdr:col>5</xdr:col>
                    <xdr:colOff>209550</xdr:colOff>
                    <xdr:row>36</xdr:row>
                    <xdr:rowOff>19050</xdr:rowOff>
                  </from>
                  <to>
                    <xdr:col>5</xdr:col>
                    <xdr:colOff>419100</xdr:colOff>
                    <xdr:row>36</xdr:row>
                    <xdr:rowOff>161925</xdr:rowOff>
                  </to>
                </anchor>
              </controlPr>
            </control>
          </mc:Choice>
        </mc:AlternateContent>
        <mc:AlternateContent xmlns:mc="http://schemas.openxmlformats.org/markup-compatibility/2006">
          <mc:Choice Requires="x14">
            <control shapeId="5170" r:id="rId53" name="Option Button 50">
              <controlPr defaultSize="0" autoFill="0" autoLine="0" autoPict="0">
                <anchor moveWithCells="1">
                  <from>
                    <xdr:col>6</xdr:col>
                    <xdr:colOff>209550</xdr:colOff>
                    <xdr:row>36</xdr:row>
                    <xdr:rowOff>19050</xdr:rowOff>
                  </from>
                  <to>
                    <xdr:col>6</xdr:col>
                    <xdr:colOff>419100</xdr:colOff>
                    <xdr:row>36</xdr:row>
                    <xdr:rowOff>161925</xdr:rowOff>
                  </to>
                </anchor>
              </controlPr>
            </control>
          </mc:Choice>
        </mc:AlternateContent>
        <mc:AlternateContent xmlns:mc="http://schemas.openxmlformats.org/markup-compatibility/2006">
          <mc:Choice Requires="x14">
            <control shapeId="5171" r:id="rId54" name="Group Box 51">
              <controlPr defaultSize="0" autoFill="0" autoPict="0">
                <anchor moveWithCells="1">
                  <from>
                    <xdr:col>5</xdr:col>
                    <xdr:colOff>9525</xdr:colOff>
                    <xdr:row>36</xdr:row>
                    <xdr:rowOff>19050</xdr:rowOff>
                  </from>
                  <to>
                    <xdr:col>6</xdr:col>
                    <xdr:colOff>552450</xdr:colOff>
                    <xdr:row>36</xdr:row>
                    <xdr:rowOff>180975</xdr:rowOff>
                  </to>
                </anchor>
              </controlPr>
            </control>
          </mc:Choice>
        </mc:AlternateContent>
        <mc:AlternateContent xmlns:mc="http://schemas.openxmlformats.org/markup-compatibility/2006">
          <mc:Choice Requires="x14">
            <control shapeId="5172" r:id="rId55" name="Option Button 52">
              <controlPr defaultSize="0" autoFill="0" autoLine="0" autoPict="0">
                <anchor moveWithCells="1">
                  <from>
                    <xdr:col>5</xdr:col>
                    <xdr:colOff>209550</xdr:colOff>
                    <xdr:row>40</xdr:row>
                    <xdr:rowOff>19050</xdr:rowOff>
                  </from>
                  <to>
                    <xdr:col>5</xdr:col>
                    <xdr:colOff>419100</xdr:colOff>
                    <xdr:row>40</xdr:row>
                    <xdr:rowOff>161925</xdr:rowOff>
                  </to>
                </anchor>
              </controlPr>
            </control>
          </mc:Choice>
        </mc:AlternateContent>
        <mc:AlternateContent xmlns:mc="http://schemas.openxmlformats.org/markup-compatibility/2006">
          <mc:Choice Requires="x14">
            <control shapeId="5173" r:id="rId56" name="Option Button 53">
              <controlPr defaultSize="0" autoFill="0" autoLine="0" autoPict="0">
                <anchor moveWithCells="1">
                  <from>
                    <xdr:col>6</xdr:col>
                    <xdr:colOff>209550</xdr:colOff>
                    <xdr:row>40</xdr:row>
                    <xdr:rowOff>19050</xdr:rowOff>
                  </from>
                  <to>
                    <xdr:col>6</xdr:col>
                    <xdr:colOff>419100</xdr:colOff>
                    <xdr:row>40</xdr:row>
                    <xdr:rowOff>161925</xdr:rowOff>
                  </to>
                </anchor>
              </controlPr>
            </control>
          </mc:Choice>
        </mc:AlternateContent>
        <mc:AlternateContent xmlns:mc="http://schemas.openxmlformats.org/markup-compatibility/2006">
          <mc:Choice Requires="x14">
            <control shapeId="5174" r:id="rId57" name="Group Box 54">
              <controlPr defaultSize="0" autoFill="0" autoPict="0">
                <anchor moveWithCells="1">
                  <from>
                    <xdr:col>5</xdr:col>
                    <xdr:colOff>9525</xdr:colOff>
                    <xdr:row>40</xdr:row>
                    <xdr:rowOff>19050</xdr:rowOff>
                  </from>
                  <to>
                    <xdr:col>6</xdr:col>
                    <xdr:colOff>552450</xdr:colOff>
                    <xdr:row>40</xdr:row>
                    <xdr:rowOff>190500</xdr:rowOff>
                  </to>
                </anchor>
              </controlPr>
            </control>
          </mc:Choice>
        </mc:AlternateContent>
        <mc:AlternateContent xmlns:mc="http://schemas.openxmlformats.org/markup-compatibility/2006">
          <mc:Choice Requires="x14">
            <control shapeId="5175" r:id="rId58" name="Option Button 55">
              <controlPr defaultSize="0" autoFill="0" autoLine="0" autoPict="0">
                <anchor moveWithCells="1">
                  <from>
                    <xdr:col>5</xdr:col>
                    <xdr:colOff>209550</xdr:colOff>
                    <xdr:row>42</xdr:row>
                    <xdr:rowOff>19050</xdr:rowOff>
                  </from>
                  <to>
                    <xdr:col>5</xdr:col>
                    <xdr:colOff>419100</xdr:colOff>
                    <xdr:row>42</xdr:row>
                    <xdr:rowOff>161925</xdr:rowOff>
                  </to>
                </anchor>
              </controlPr>
            </control>
          </mc:Choice>
        </mc:AlternateContent>
        <mc:AlternateContent xmlns:mc="http://schemas.openxmlformats.org/markup-compatibility/2006">
          <mc:Choice Requires="x14">
            <control shapeId="5176" r:id="rId59" name="Option Button 56">
              <controlPr defaultSize="0" autoFill="0" autoLine="0" autoPict="0">
                <anchor moveWithCells="1">
                  <from>
                    <xdr:col>6</xdr:col>
                    <xdr:colOff>209550</xdr:colOff>
                    <xdr:row>42</xdr:row>
                    <xdr:rowOff>19050</xdr:rowOff>
                  </from>
                  <to>
                    <xdr:col>6</xdr:col>
                    <xdr:colOff>419100</xdr:colOff>
                    <xdr:row>42</xdr:row>
                    <xdr:rowOff>161925</xdr:rowOff>
                  </to>
                </anchor>
              </controlPr>
            </control>
          </mc:Choice>
        </mc:AlternateContent>
        <mc:AlternateContent xmlns:mc="http://schemas.openxmlformats.org/markup-compatibility/2006">
          <mc:Choice Requires="x14">
            <control shapeId="5177" r:id="rId60" name="Group Box 57">
              <controlPr defaultSize="0" autoFill="0" autoPict="0">
                <anchor moveWithCells="1">
                  <from>
                    <xdr:col>5</xdr:col>
                    <xdr:colOff>9525</xdr:colOff>
                    <xdr:row>42</xdr:row>
                    <xdr:rowOff>19050</xdr:rowOff>
                  </from>
                  <to>
                    <xdr:col>6</xdr:col>
                    <xdr:colOff>552450</xdr:colOff>
                    <xdr:row>42</xdr:row>
                    <xdr:rowOff>190500</xdr:rowOff>
                  </to>
                </anchor>
              </controlPr>
            </control>
          </mc:Choice>
        </mc:AlternateContent>
        <mc:AlternateContent xmlns:mc="http://schemas.openxmlformats.org/markup-compatibility/2006">
          <mc:Choice Requires="x14">
            <control shapeId="5178" r:id="rId61" name="Option Button 58">
              <controlPr defaultSize="0" autoFill="0" autoLine="0" autoPict="0">
                <anchor moveWithCells="1">
                  <from>
                    <xdr:col>5</xdr:col>
                    <xdr:colOff>209550</xdr:colOff>
                    <xdr:row>34</xdr:row>
                    <xdr:rowOff>19050</xdr:rowOff>
                  </from>
                  <to>
                    <xdr:col>5</xdr:col>
                    <xdr:colOff>419100</xdr:colOff>
                    <xdr:row>34</xdr:row>
                    <xdr:rowOff>171450</xdr:rowOff>
                  </to>
                </anchor>
              </controlPr>
            </control>
          </mc:Choice>
        </mc:AlternateContent>
        <mc:AlternateContent xmlns:mc="http://schemas.openxmlformats.org/markup-compatibility/2006">
          <mc:Choice Requires="x14">
            <control shapeId="5179" r:id="rId62" name="Option Button 59">
              <controlPr defaultSize="0" autoFill="0" autoLine="0" autoPict="0">
                <anchor moveWithCells="1">
                  <from>
                    <xdr:col>6</xdr:col>
                    <xdr:colOff>209550</xdr:colOff>
                    <xdr:row>34</xdr:row>
                    <xdr:rowOff>19050</xdr:rowOff>
                  </from>
                  <to>
                    <xdr:col>6</xdr:col>
                    <xdr:colOff>419100</xdr:colOff>
                    <xdr:row>34</xdr:row>
                    <xdr:rowOff>171450</xdr:rowOff>
                  </to>
                </anchor>
              </controlPr>
            </control>
          </mc:Choice>
        </mc:AlternateContent>
        <mc:AlternateContent xmlns:mc="http://schemas.openxmlformats.org/markup-compatibility/2006">
          <mc:Choice Requires="x14">
            <control shapeId="5180" r:id="rId63" name="Group Box 60">
              <controlPr defaultSize="0" autoFill="0" autoPict="0">
                <anchor moveWithCells="1">
                  <from>
                    <xdr:col>5</xdr:col>
                    <xdr:colOff>9525</xdr:colOff>
                    <xdr:row>34</xdr:row>
                    <xdr:rowOff>19050</xdr:rowOff>
                  </from>
                  <to>
                    <xdr:col>6</xdr:col>
                    <xdr:colOff>552450</xdr:colOff>
                    <xdr:row>34</xdr:row>
                    <xdr:rowOff>190500</xdr:rowOff>
                  </to>
                </anchor>
              </controlPr>
            </control>
          </mc:Choice>
        </mc:AlternateContent>
        <mc:AlternateContent xmlns:mc="http://schemas.openxmlformats.org/markup-compatibility/2006">
          <mc:Choice Requires="x14">
            <control shapeId="5181" r:id="rId64" name="Option Button 61">
              <controlPr defaultSize="0" autoFill="0" autoLine="0" autoPict="0">
                <anchor moveWithCells="1">
                  <from>
                    <xdr:col>5</xdr:col>
                    <xdr:colOff>209550</xdr:colOff>
                    <xdr:row>46</xdr:row>
                    <xdr:rowOff>19050</xdr:rowOff>
                  </from>
                  <to>
                    <xdr:col>5</xdr:col>
                    <xdr:colOff>419100</xdr:colOff>
                    <xdr:row>46</xdr:row>
                    <xdr:rowOff>161925</xdr:rowOff>
                  </to>
                </anchor>
              </controlPr>
            </control>
          </mc:Choice>
        </mc:AlternateContent>
        <mc:AlternateContent xmlns:mc="http://schemas.openxmlformats.org/markup-compatibility/2006">
          <mc:Choice Requires="x14">
            <control shapeId="5182" r:id="rId65" name="Option Button 62">
              <controlPr defaultSize="0" autoFill="0" autoLine="0" autoPict="0">
                <anchor moveWithCells="1">
                  <from>
                    <xdr:col>6</xdr:col>
                    <xdr:colOff>209550</xdr:colOff>
                    <xdr:row>46</xdr:row>
                    <xdr:rowOff>19050</xdr:rowOff>
                  </from>
                  <to>
                    <xdr:col>6</xdr:col>
                    <xdr:colOff>419100</xdr:colOff>
                    <xdr:row>46</xdr:row>
                    <xdr:rowOff>161925</xdr:rowOff>
                  </to>
                </anchor>
              </controlPr>
            </control>
          </mc:Choice>
        </mc:AlternateContent>
        <mc:AlternateContent xmlns:mc="http://schemas.openxmlformats.org/markup-compatibility/2006">
          <mc:Choice Requires="x14">
            <control shapeId="5183" r:id="rId66" name="Group Box 63">
              <controlPr defaultSize="0" autoFill="0" autoPict="0">
                <anchor moveWithCells="1">
                  <from>
                    <xdr:col>5</xdr:col>
                    <xdr:colOff>9525</xdr:colOff>
                    <xdr:row>46</xdr:row>
                    <xdr:rowOff>19050</xdr:rowOff>
                  </from>
                  <to>
                    <xdr:col>6</xdr:col>
                    <xdr:colOff>552450</xdr:colOff>
                    <xdr:row>46</xdr:row>
                    <xdr:rowOff>190500</xdr:rowOff>
                  </to>
                </anchor>
              </controlPr>
            </control>
          </mc:Choice>
        </mc:AlternateContent>
        <mc:AlternateContent xmlns:mc="http://schemas.openxmlformats.org/markup-compatibility/2006">
          <mc:Choice Requires="x14">
            <control shapeId="5184" r:id="rId67" name="Option Button 64">
              <controlPr defaultSize="0" autoFill="0" autoLine="0" autoPict="0">
                <anchor moveWithCells="1">
                  <from>
                    <xdr:col>5</xdr:col>
                    <xdr:colOff>209550</xdr:colOff>
                    <xdr:row>48</xdr:row>
                    <xdr:rowOff>19050</xdr:rowOff>
                  </from>
                  <to>
                    <xdr:col>5</xdr:col>
                    <xdr:colOff>419100</xdr:colOff>
                    <xdr:row>48</xdr:row>
                    <xdr:rowOff>161925</xdr:rowOff>
                  </to>
                </anchor>
              </controlPr>
            </control>
          </mc:Choice>
        </mc:AlternateContent>
        <mc:AlternateContent xmlns:mc="http://schemas.openxmlformats.org/markup-compatibility/2006">
          <mc:Choice Requires="x14">
            <control shapeId="5185" r:id="rId68" name="Option Button 65">
              <controlPr defaultSize="0" autoFill="0" autoLine="0" autoPict="0">
                <anchor moveWithCells="1">
                  <from>
                    <xdr:col>6</xdr:col>
                    <xdr:colOff>209550</xdr:colOff>
                    <xdr:row>48</xdr:row>
                    <xdr:rowOff>19050</xdr:rowOff>
                  </from>
                  <to>
                    <xdr:col>6</xdr:col>
                    <xdr:colOff>419100</xdr:colOff>
                    <xdr:row>48</xdr:row>
                    <xdr:rowOff>161925</xdr:rowOff>
                  </to>
                </anchor>
              </controlPr>
            </control>
          </mc:Choice>
        </mc:AlternateContent>
        <mc:AlternateContent xmlns:mc="http://schemas.openxmlformats.org/markup-compatibility/2006">
          <mc:Choice Requires="x14">
            <control shapeId="5186" r:id="rId69" name="Group Box 66">
              <controlPr defaultSize="0" autoFill="0" autoPict="0">
                <anchor moveWithCells="1">
                  <from>
                    <xdr:col>5</xdr:col>
                    <xdr:colOff>9525</xdr:colOff>
                    <xdr:row>48</xdr:row>
                    <xdr:rowOff>19050</xdr:rowOff>
                  </from>
                  <to>
                    <xdr:col>6</xdr:col>
                    <xdr:colOff>552450</xdr:colOff>
                    <xdr:row>48</xdr:row>
                    <xdr:rowOff>190500</xdr:rowOff>
                  </to>
                </anchor>
              </controlPr>
            </control>
          </mc:Choice>
        </mc:AlternateContent>
        <mc:AlternateContent xmlns:mc="http://schemas.openxmlformats.org/markup-compatibility/2006">
          <mc:Choice Requires="x14">
            <control shapeId="5187" r:id="rId70" name="Option Button 67">
              <controlPr defaultSize="0" autoFill="0" autoLine="0" autoPict="0">
                <anchor moveWithCells="1">
                  <from>
                    <xdr:col>5</xdr:col>
                    <xdr:colOff>209550</xdr:colOff>
                    <xdr:row>50</xdr:row>
                    <xdr:rowOff>19050</xdr:rowOff>
                  </from>
                  <to>
                    <xdr:col>5</xdr:col>
                    <xdr:colOff>419100</xdr:colOff>
                    <xdr:row>50</xdr:row>
                    <xdr:rowOff>161925</xdr:rowOff>
                  </to>
                </anchor>
              </controlPr>
            </control>
          </mc:Choice>
        </mc:AlternateContent>
        <mc:AlternateContent xmlns:mc="http://schemas.openxmlformats.org/markup-compatibility/2006">
          <mc:Choice Requires="x14">
            <control shapeId="5188" r:id="rId71" name="Option Button 68">
              <controlPr defaultSize="0" autoFill="0" autoLine="0" autoPict="0">
                <anchor moveWithCells="1">
                  <from>
                    <xdr:col>6</xdr:col>
                    <xdr:colOff>209550</xdr:colOff>
                    <xdr:row>50</xdr:row>
                    <xdr:rowOff>19050</xdr:rowOff>
                  </from>
                  <to>
                    <xdr:col>6</xdr:col>
                    <xdr:colOff>419100</xdr:colOff>
                    <xdr:row>50</xdr:row>
                    <xdr:rowOff>161925</xdr:rowOff>
                  </to>
                </anchor>
              </controlPr>
            </control>
          </mc:Choice>
        </mc:AlternateContent>
        <mc:AlternateContent xmlns:mc="http://schemas.openxmlformats.org/markup-compatibility/2006">
          <mc:Choice Requires="x14">
            <control shapeId="5189" r:id="rId72" name="Group Box 69">
              <controlPr defaultSize="0" autoFill="0" autoPict="0">
                <anchor moveWithCells="1">
                  <from>
                    <xdr:col>5</xdr:col>
                    <xdr:colOff>9525</xdr:colOff>
                    <xdr:row>50</xdr:row>
                    <xdr:rowOff>19050</xdr:rowOff>
                  </from>
                  <to>
                    <xdr:col>6</xdr:col>
                    <xdr:colOff>552450</xdr:colOff>
                    <xdr:row>50</xdr:row>
                    <xdr:rowOff>190500</xdr:rowOff>
                  </to>
                </anchor>
              </controlPr>
            </control>
          </mc:Choice>
        </mc:AlternateContent>
        <mc:AlternateContent xmlns:mc="http://schemas.openxmlformats.org/markup-compatibility/2006">
          <mc:Choice Requires="x14">
            <control shapeId="5190" r:id="rId73" name="Option Button 70">
              <controlPr defaultSize="0" autoFill="0" autoLine="0" autoPict="0">
                <anchor moveWithCells="1">
                  <from>
                    <xdr:col>5</xdr:col>
                    <xdr:colOff>209550</xdr:colOff>
                    <xdr:row>55</xdr:row>
                    <xdr:rowOff>19050</xdr:rowOff>
                  </from>
                  <to>
                    <xdr:col>5</xdr:col>
                    <xdr:colOff>419100</xdr:colOff>
                    <xdr:row>55</xdr:row>
                    <xdr:rowOff>161925</xdr:rowOff>
                  </to>
                </anchor>
              </controlPr>
            </control>
          </mc:Choice>
        </mc:AlternateContent>
        <mc:AlternateContent xmlns:mc="http://schemas.openxmlformats.org/markup-compatibility/2006">
          <mc:Choice Requires="x14">
            <control shapeId="5191" r:id="rId74" name="Option Button 71">
              <controlPr defaultSize="0" autoFill="0" autoLine="0" autoPict="0">
                <anchor moveWithCells="1">
                  <from>
                    <xdr:col>6</xdr:col>
                    <xdr:colOff>209550</xdr:colOff>
                    <xdr:row>55</xdr:row>
                    <xdr:rowOff>19050</xdr:rowOff>
                  </from>
                  <to>
                    <xdr:col>6</xdr:col>
                    <xdr:colOff>419100</xdr:colOff>
                    <xdr:row>55</xdr:row>
                    <xdr:rowOff>161925</xdr:rowOff>
                  </to>
                </anchor>
              </controlPr>
            </control>
          </mc:Choice>
        </mc:AlternateContent>
        <mc:AlternateContent xmlns:mc="http://schemas.openxmlformats.org/markup-compatibility/2006">
          <mc:Choice Requires="x14">
            <control shapeId="5192" r:id="rId75" name="Group Box 72">
              <controlPr defaultSize="0" autoFill="0" autoPict="0">
                <anchor moveWithCells="1">
                  <from>
                    <xdr:col>5</xdr:col>
                    <xdr:colOff>9525</xdr:colOff>
                    <xdr:row>55</xdr:row>
                    <xdr:rowOff>19050</xdr:rowOff>
                  </from>
                  <to>
                    <xdr:col>6</xdr:col>
                    <xdr:colOff>552450</xdr:colOff>
                    <xdr:row>55</xdr:row>
                    <xdr:rowOff>190500</xdr:rowOff>
                  </to>
                </anchor>
              </controlPr>
            </control>
          </mc:Choice>
        </mc:AlternateContent>
        <mc:AlternateContent xmlns:mc="http://schemas.openxmlformats.org/markup-compatibility/2006">
          <mc:Choice Requires="x14">
            <control shapeId="5194" r:id="rId76" name="Group Box 74">
              <controlPr defaultSize="0" autoFill="0" autoPict="0">
                <anchor moveWithCells="1">
                  <from>
                    <xdr:col>5</xdr:col>
                    <xdr:colOff>19050</xdr:colOff>
                    <xdr:row>1</xdr:row>
                    <xdr:rowOff>9525</xdr:rowOff>
                  </from>
                  <to>
                    <xdr:col>8</xdr:col>
                    <xdr:colOff>0</xdr:colOff>
                    <xdr:row>1</xdr:row>
                    <xdr:rowOff>171450</xdr:rowOff>
                  </to>
                </anchor>
              </controlPr>
            </control>
          </mc:Choice>
        </mc:AlternateContent>
        <mc:AlternateContent xmlns:mc="http://schemas.openxmlformats.org/markup-compatibility/2006">
          <mc:Choice Requires="x14">
            <control shapeId="5195" r:id="rId77" name="Group Box 75">
              <controlPr defaultSize="0" autoFill="0" autoPict="0">
                <anchor moveWithCells="1">
                  <from>
                    <xdr:col>5</xdr:col>
                    <xdr:colOff>9525</xdr:colOff>
                    <xdr:row>2</xdr:row>
                    <xdr:rowOff>19050</xdr:rowOff>
                  </from>
                  <to>
                    <xdr:col>7</xdr:col>
                    <xdr:colOff>704850</xdr:colOff>
                    <xdr:row>2</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Web Tool Logic - for BTD review</vt:lpstr>
      <vt:lpstr>1. INSTRUCTIONS</vt:lpstr>
      <vt:lpstr>2. TDM POINT SYSTEM</vt:lpstr>
      <vt:lpstr>3. MOBILITY SCORES</vt:lpstr>
      <vt:lpstr>System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Michael (Boston)</dc:creator>
  <cp:lastModifiedBy>Alaa Mukahhal</cp:lastModifiedBy>
  <dcterms:created xsi:type="dcterms:W3CDTF">2021-04-12T16:31:07Z</dcterms:created>
  <dcterms:modified xsi:type="dcterms:W3CDTF">2021-09-20T18:24:46Z</dcterms:modified>
</cp:coreProperties>
</file>